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Escalas" state="visible" r:id="rId5"/>
    <sheet sheetId="3" name="Registro de riesgos" state="visible" r:id="rId6"/>
    <sheet sheetId="4" name="Matriz" state="visible" r:id="rId7"/>
  </sheets>
  <definedNames>
    <definedName name="Apetito">Escalas!$B$26</definedName>
  </definedNames>
  <calcPr calcId="171027" fullCalcOnLoad="1"/>
</workbook>
</file>

<file path=xl/sharedStrings.xml><?xml version="1.0" encoding="utf-8"?>
<sst xmlns="http://schemas.openxmlformats.org/spreadsheetml/2006/main" count="150" uniqueCount="120">
  <si>
    <t>Plantilla de matriz de riesgos</t>
  </si>
  <si>
    <t>GlobalSuite Solutions · globalsuitesolutions.com</t>
  </si>
  <si>
    <t/>
  </si>
  <si>
    <t>Cómo se usa</t>
  </si>
  <si>
    <t>1. En «Escalas», revisa qué significa cada valor de probabilidad e impacto y ajústalo a tu organización. Fija tu nivel aceptable (por defecto, 9).</t>
  </si>
  <si>
    <t>2. En «Registro de riesgos», da de alta cada riesgo y valora su probabilidad e impacto de 1 a 5 antes de los controles (inherente).</t>
  </si>
  <si>
    <t>3. Anota los controles que ya tienes y vuelve a valorar el riesgo con ellos (residual).</t>
  </si>
  <si>
    <t>4. La columna «Decisión» te dice qué riesgos superan tu nivel aceptable. Para esos, rellena tratamiento, acción, responsable y plazo.</t>
  </si>
  <si>
    <t>5. La hoja «Matriz» se rellena sola: cuenta cuántos riesgos caen en cada casilla, antes y después de los controles.</t>
  </si>
  <si>
    <t>Los siete riesgos que vienen cargados son el ejemplo del artículo. Bórralos o sustitúyelos por los tuyos.</t>
  </si>
  <si>
    <t>Cuando el registro pase de unas decenas de riesgos o lo tengan que rellenar varias áreas, el Excel empieza a quedarse corto: versiones cruzadas, fórmulas rotas y nadie sabe cuál es la buena.</t>
  </si>
  <si>
    <t>GlobalSuite® calcula el mismo mapa a partir de cuestionarios por área y guarda el histórico de cada valoración: globalsuitesolutions.com/es/risk-management/</t>
  </si>
  <si>
    <t>Probabilidad</t>
  </si>
  <si>
    <t>Valor</t>
  </si>
  <si>
    <t>Nivel</t>
  </si>
  <si>
    <t>Qué significa (ajústalo a tu caso)</t>
  </si>
  <si>
    <t>Muy baja</t>
  </si>
  <si>
    <t>No ha pasado nunca y no se espera en los próximos cinco años.</t>
  </si>
  <si>
    <t>Baja</t>
  </si>
  <si>
    <t>Puede pasar alguna vez en cinco años.</t>
  </si>
  <si>
    <t>Media</t>
  </si>
  <si>
    <t>Puede pasar una vez al año.</t>
  </si>
  <si>
    <t>Alta</t>
  </si>
  <si>
    <t>Pasa varias veces al año.</t>
  </si>
  <si>
    <t>Muy alta</t>
  </si>
  <si>
    <t>Pasa casi todos los meses o ya está pasando.</t>
  </si>
  <si>
    <t>Impacto</t>
  </si>
  <si>
    <t>Muy bajo</t>
  </si>
  <si>
    <t>Se resuelve en el día. Sin coste relevante ni efecto fuera del área.</t>
  </si>
  <si>
    <t>Bajo</t>
  </si>
  <si>
    <t>Molestias internas o un coste pequeño que absorbe el presupuesto del área.</t>
  </si>
  <si>
    <t>Medio</t>
  </si>
  <si>
    <t>Afecta a clientes o a un proceso importante durante días. Coste que hay que justificar.</t>
  </si>
  <si>
    <t>Alto</t>
  </si>
  <si>
    <t>Parada de un servicio crítico, sanción posible o daño a la reputación con eco fuera.</t>
  </si>
  <si>
    <t>Muy alto</t>
  </si>
  <si>
    <t>Pone en riesgo la continuidad del negocio, sanción grave o pérdida de clientes clave.</t>
  </si>
  <si>
    <t>Nivel de riesgo = probabilidad × impacto</t>
  </si>
  <si>
    <t>Desde</t>
  </si>
  <si>
    <t>Hasta</t>
  </si>
  <si>
    <t>Crítico</t>
  </si>
  <si>
    <t>Tu nivel aceptable (apetito de riesgo)</t>
  </si>
  <si>
    <t>Los riesgos con nivel residual por encima de este valor necesitan un plan de tratamiento.</t>
  </si>
  <si>
    <t>Riesgo</t>
  </si>
  <si>
    <t>Inherente (sin controles)</t>
  </si>
  <si>
    <t>Residual (con controles)</t>
  </si>
  <si>
    <t>Tratamiento</t>
  </si>
  <si>
    <t>ID</t>
  </si>
  <si>
    <t>Área o proceso</t>
  </si>
  <si>
    <t>Causa</t>
  </si>
  <si>
    <t>Consecuencia</t>
  </si>
  <si>
    <t>Prob.</t>
  </si>
  <si>
    <t>Valoración</t>
  </si>
  <si>
    <t>Controles existentes</t>
  </si>
  <si>
    <t>Decisión</t>
  </si>
  <si>
    <t>Acción prevista</t>
  </si>
  <si>
    <t>Responsable</t>
  </si>
  <si>
    <t>Plazo</t>
  </si>
  <si>
    <t>Estado</t>
  </si>
  <si>
    <t>R1</t>
  </si>
  <si>
    <t>Ransomware</t>
  </si>
  <si>
    <t>Sistemas</t>
  </si>
  <si>
    <t>Phishing o vulnerabilidad sin parchear</t>
  </si>
  <si>
    <t>Parada de sistemas y posible fuga</t>
  </si>
  <si>
    <t>Copias inmutables y EDR</t>
  </si>
  <si>
    <t>Reducir</t>
  </si>
  <si>
    <t>Simulacros de phishing trimestrales</t>
  </si>
  <si>
    <t>CISO</t>
  </si>
  <si>
    <t>En curso</t>
  </si>
  <si>
    <t>R2</t>
  </si>
  <si>
    <t>Fuga de datos personales</t>
  </si>
  <si>
    <t>Legal / Sistemas</t>
  </si>
  <si>
    <t>Accesos excesivos o envío por error</t>
  </si>
  <si>
    <t>Sanción RGPD y daño reputacional</t>
  </si>
  <si>
    <t>DLP en correo y revisión semestral de permisos</t>
  </si>
  <si>
    <t>Aceptar</t>
  </si>
  <si>
    <t>DPO</t>
  </si>
  <si>
    <t>R3</t>
  </si>
  <si>
    <t>Caída del proveedor cloud</t>
  </si>
  <si>
    <t>Operaciones</t>
  </si>
  <si>
    <t>Incidente del proveedor</t>
  </si>
  <si>
    <t>Servicio a clientes interrumpido</t>
  </si>
  <si>
    <t>SLA con penalizaciones</t>
  </si>
  <si>
    <t>Responsable de TI</t>
  </si>
  <si>
    <t>R4</t>
  </si>
  <si>
    <t>Salida de personal clave</t>
  </si>
  <si>
    <t>Personas</t>
  </si>
  <si>
    <t>Conocimiento concentrado en pocas personas</t>
  </si>
  <si>
    <t>Retrasos en proyectos</t>
  </si>
  <si>
    <t>Documentación de procesos</t>
  </si>
  <si>
    <t>RR. HH.</t>
  </si>
  <si>
    <t>R5</t>
  </si>
  <si>
    <t>Cambio normativo sin adaptar</t>
  </si>
  <si>
    <t>Cumplimiento</t>
  </si>
  <si>
    <t>Falta de vigilancia normativa</t>
  </si>
  <si>
    <t>Incumplimiento y sanción</t>
  </si>
  <si>
    <t>Boletín normativo mensual</t>
  </si>
  <si>
    <t>Compliance</t>
  </si>
  <si>
    <t>R6</t>
  </si>
  <si>
    <t>Fraude interno en compras</t>
  </si>
  <si>
    <t>Compras</t>
  </si>
  <si>
    <t>Una sola persona aprueba y paga</t>
  </si>
  <si>
    <t>Pérdida económica</t>
  </si>
  <si>
    <t>Doble firma en pagos</t>
  </si>
  <si>
    <t>Rotación de compradores y auditoría anual</t>
  </si>
  <si>
    <t>Dirección financiera</t>
  </si>
  <si>
    <t>R7</t>
  </si>
  <si>
    <t>Retrasos de proveedores</t>
  </si>
  <si>
    <t>Dependencia de un único proveedor</t>
  </si>
  <si>
    <t>Entregas tarde a clientes</t>
  </si>
  <si>
    <t>Seguimiento semanal de pedidos</t>
  </si>
  <si>
    <t>Homologar un segundo proveedor</t>
  </si>
  <si>
    <t>Número de riesgos en cada casilla</t>
  </si>
  <si>
    <t>Se calcula solo a partir del registro. El color es el nivel de la casilla (probabilidad × impacto).</t>
  </si>
  <si>
    <t>Antes de los controles (inherente)</t>
  </si>
  <si>
    <t>Con los controles (residual)</t>
  </si>
  <si>
    <t>Bajo 1-4</t>
  </si>
  <si>
    <t>Medio 5-9</t>
  </si>
  <si>
    <t>Alto 10-14</t>
  </si>
  <si>
    <t>Crítico 15-25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</si>
</sst>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3" x14ac:knownFonts="1">
    <font>
      <color theme="1"/>
      <family val="2"/>
      <scheme val="minor"/>
      <sz val="11"/>
      <name val="Calibri"/>
    </font>
    <font>
      <b/>
      <color rgb="FF041438"/>
      <sz val="20"/>
      <name val="Calibri"/>
    </font>
    <font>
      <color rgb="FF5078FF"/>
      <sz val="11"/>
      <name val="Calibri"/>
    </font>
    <font>
      <color rgb="FF041438"/>
      <sz val="11"/>
      <name val="Calibri"/>
    </font>
    <font>
      <b/>
      <color rgb="FF041438"/>
      <sz val="14"/>
      <name val="Calibri"/>
    </font>
    <font>
      <i/>
      <color rgb="FF5A6478"/>
      <sz val="11"/>
      <name val="Calibri"/>
    </font>
    <font>
      <color rgb="FF5A6478"/>
      <sz val="11"/>
      <name val="Calibri"/>
    </font>
    <font>
      <b/>
      <color rgb="FFFFFFFF"/>
      <sz val="11"/>
      <name val="Calibri"/>
    </font>
    <font>
      <b/>
      <color rgb="FF5078FF"/>
      <sz val="14"/>
      <name val="Calibri"/>
    </font>
    <font>
      <b/>
      <color rgb="FF041438"/>
      <sz val="11"/>
      <name val="Calibri"/>
    </font>
    <font>
      <b/>
      <color rgb="FF041438"/>
      <sz val="16"/>
      <name val="Calibri"/>
    </font>
    <font>
      <b/>
      <color rgb="FF5078FF"/>
      <sz val="13"/>
      <name val="Calibri"/>
    </font>
    <font>
      <b/>
      <color rgb="FF041438"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41438"/>
      </patternFill>
    </fill>
    <fill>
      <patternFill patternType="solid">
        <fgColor rgb="FFD4F7EE"/>
      </patternFill>
    </fill>
    <fill>
      <patternFill patternType="solid">
        <fgColor rgb="FFFFF1BF"/>
      </patternFill>
    </fill>
    <fill>
      <patternFill patternType="solid">
        <fgColor rgb="FFFFDDBF"/>
      </patternFill>
    </fill>
    <fill>
      <patternFill patternType="solid">
        <fgColor rgb="FFFFC9D4"/>
      </patternFill>
    </fill>
    <fill>
      <patternFill patternType="solid">
        <fgColor rgb="FF5078FF"/>
      </patternFill>
    </fill>
    <fill>
      <patternFill patternType="solid">
        <fgColor rgb="FFF4F7FD"/>
      </patternFill>
    </fill>
  </fills>
  <borders count="3">
    <border>
      <left/>
      <right/>
      <top/>
      <bottom/>
      <diagonal/>
    </border>
    <border>
      <left style="thin">
        <color rgb="FFE3E8F2"/>
      </left>
      <right style="thin">
        <color rgb="FFE3E8F2"/>
      </right>
      <top style="thin">
        <color rgb="FFE3E8F2"/>
      </top>
      <bottom style="thin">
        <color rgb="FFE3E8F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/>
    <xf numFmtId="0" fontId="7" fillId="2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9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</cellXfs>
  <cellStyles count="1">
    <cellStyle name="Normal" xfId="0" builtinId="0"/>
  </cellStyles>
  <dxfs count="9">
    <dxf>
      <fill>
        <patternFill patternType="solid">
          <bgColor rgb="FFD4F7EE"/>
        </patternFill>
      </fill>
    </dxf>
    <dxf>
      <fill>
        <patternFill patternType="solid">
          <bgColor rgb="FFFFF1BF"/>
        </patternFill>
      </fill>
    </dxf>
    <dxf>
      <fill>
        <patternFill patternType="solid">
          <bgColor rgb="FFFFDDBF"/>
        </patternFill>
      </fill>
    </dxf>
    <dxf>
      <fill>
        <patternFill patternType="solid">
          <bgColor rgb="FFFFC9D4"/>
        </patternFill>
      </fill>
    </dxf>
    <dxf>
      <fill>
        <patternFill patternType="solid">
          <bgColor rgb="FFD4F7EE"/>
        </patternFill>
      </fill>
    </dxf>
    <dxf>
      <fill>
        <patternFill patternType="solid">
          <bgColor rgb="FFFFF1BF"/>
        </patternFill>
      </fill>
    </dxf>
    <dxf>
      <fill>
        <patternFill patternType="solid">
          <bgColor rgb="FFFFDDBF"/>
        </patternFill>
      </fill>
    </dxf>
    <dxf>
      <fill>
        <patternFill patternType="solid">
          <bgColor rgb="FFFFC9D4"/>
        </patternFill>
      </fill>
    </dxf>
    <dxf>
      <font>
        <b/>
        <color rgb="FFC0392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lobalsuitesolutions.com/es/risk-manage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2</v>
      </c>
    </row>
    <row r="12" spans="2:2" x14ac:dyDescent="0.25">
      <c r="B12" s="5" t="s">
        <v>9</v>
      </c>
    </row>
    <row r="13" spans="2:2" x14ac:dyDescent="0.25">
      <c r="B13" s="3" t="s">
        <v>2</v>
      </c>
    </row>
    <row r="14" spans="2:2" x14ac:dyDescent="0.25">
      <c r="B14" s="6" t="s">
        <v>10</v>
      </c>
    </row>
    <row r="15" spans="2:2" x14ac:dyDescent="0.25">
      <c r="B15" s="6" t="s">
        <v>11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8" customWidth="1"/>
    <col min="3" max="3" width="18" customWidth="1"/>
    <col min="4" max="4" width="70" customWidth="1"/>
  </cols>
  <sheetData>
    <row r="2" spans="2:2" x14ac:dyDescent="0.25">
      <c r="B2" s="7" t="s">
        <v>12</v>
      </c>
    </row>
    <row r="3" spans="2:4" x14ac:dyDescent="0.25">
      <c r="B3" s="8" t="s">
        <v>13</v>
      </c>
      <c r="C3" s="8" t="s">
        <v>14</v>
      </c>
      <c r="D3" s="8" t="s">
        <v>15</v>
      </c>
    </row>
    <row r="4" spans="2:4" x14ac:dyDescent="0.25">
      <c r="B4" s="9">
        <v>1</v>
      </c>
      <c r="C4" s="9" t="s">
        <v>16</v>
      </c>
      <c r="D4" s="9" t="s">
        <v>17</v>
      </c>
    </row>
    <row r="5" spans="2:4" x14ac:dyDescent="0.25">
      <c r="B5" s="9">
        <v>2</v>
      </c>
      <c r="C5" s="9" t="s">
        <v>18</v>
      </c>
      <c r="D5" s="9" t="s">
        <v>19</v>
      </c>
    </row>
    <row r="6" spans="2:4" x14ac:dyDescent="0.25">
      <c r="B6" s="9">
        <v>3</v>
      </c>
      <c r="C6" s="9" t="s">
        <v>20</v>
      </c>
      <c r="D6" s="9" t="s">
        <v>21</v>
      </c>
    </row>
    <row r="7" spans="2:4" x14ac:dyDescent="0.25">
      <c r="B7" s="9">
        <v>4</v>
      </c>
      <c r="C7" s="9" t="s">
        <v>22</v>
      </c>
      <c r="D7" s="9" t="s">
        <v>23</v>
      </c>
    </row>
    <row r="8" spans="2:4" x14ac:dyDescent="0.25">
      <c r="B8" s="9">
        <v>5</v>
      </c>
      <c r="C8" s="9" t="s">
        <v>24</v>
      </c>
      <c r="D8" s="9" t="s">
        <v>25</v>
      </c>
    </row>
    <row r="10" spans="2:2" x14ac:dyDescent="0.25">
      <c r="B10" s="7" t="s">
        <v>26</v>
      </c>
    </row>
    <row r="11" spans="2:4" x14ac:dyDescent="0.25">
      <c r="B11" s="8" t="s">
        <v>13</v>
      </c>
      <c r="C11" s="8" t="s">
        <v>14</v>
      </c>
      <c r="D11" s="8" t="s">
        <v>15</v>
      </c>
    </row>
    <row r="12" spans="2:4" x14ac:dyDescent="0.25">
      <c r="B12" s="9">
        <v>1</v>
      </c>
      <c r="C12" s="9" t="s">
        <v>27</v>
      </c>
      <c r="D12" s="9" t="s">
        <v>28</v>
      </c>
    </row>
    <row r="13" spans="2:4" x14ac:dyDescent="0.25">
      <c r="B13" s="9">
        <v>2</v>
      </c>
      <c r="C13" s="9" t="s">
        <v>29</v>
      </c>
      <c r="D13" s="9" t="s">
        <v>30</v>
      </c>
    </row>
    <row r="14" spans="2:4" x14ac:dyDescent="0.25">
      <c r="B14" s="9">
        <v>3</v>
      </c>
      <c r="C14" s="9" t="s">
        <v>31</v>
      </c>
      <c r="D14" s="9" t="s">
        <v>32</v>
      </c>
    </row>
    <row r="15" spans="2:4" x14ac:dyDescent="0.25">
      <c r="B15" s="9">
        <v>4</v>
      </c>
      <c r="C15" s="9" t="s">
        <v>33</v>
      </c>
      <c r="D15" s="9" t="s">
        <v>34</v>
      </c>
    </row>
    <row r="16" spans="2:4" x14ac:dyDescent="0.25">
      <c r="B16" s="9">
        <v>5</v>
      </c>
      <c r="C16" s="9" t="s">
        <v>35</v>
      </c>
      <c r="D16" s="9" t="s">
        <v>36</v>
      </c>
    </row>
    <row r="18" spans="2:2" x14ac:dyDescent="0.25">
      <c r="B18" s="7" t="s">
        <v>37</v>
      </c>
    </row>
    <row r="19" spans="2:4" x14ac:dyDescent="0.25">
      <c r="B19" s="8" t="s">
        <v>38</v>
      </c>
      <c r="C19" s="8" t="s">
        <v>39</v>
      </c>
      <c r="D19" s="8" t="s">
        <v>14</v>
      </c>
    </row>
    <row r="20" spans="2:4" x14ac:dyDescent="0.25">
      <c r="B20" s="9">
        <v>1</v>
      </c>
      <c r="C20" s="9">
        <v>4</v>
      </c>
      <c r="D20" s="10" t="s">
        <v>29</v>
      </c>
    </row>
    <row r="21" spans="2:4" x14ac:dyDescent="0.25">
      <c r="B21" s="9">
        <v>5</v>
      </c>
      <c r="C21" s="9">
        <v>9</v>
      </c>
      <c r="D21" s="11" t="s">
        <v>31</v>
      </c>
    </row>
    <row r="22" spans="2:4" x14ac:dyDescent="0.25">
      <c r="B22" s="9">
        <v>10</v>
      </c>
      <c r="C22" s="9">
        <v>14</v>
      </c>
      <c r="D22" s="12" t="s">
        <v>33</v>
      </c>
    </row>
    <row r="23" spans="2:4" x14ac:dyDescent="0.25">
      <c r="B23" s="9">
        <v>15</v>
      </c>
      <c r="C23" s="9">
        <v>25</v>
      </c>
      <c r="D23" s="13" t="s">
        <v>40</v>
      </c>
    </row>
    <row r="25" spans="2:2" x14ac:dyDescent="0.25">
      <c r="B25" s="7" t="s">
        <v>41</v>
      </c>
    </row>
    <row r="26" spans="2:4" x14ac:dyDescent="0.25">
      <c r="B26" s="14">
        <v>9</v>
      </c>
      <c r="C26" s="15" t="s">
        <v>42</v>
      </c>
      <c r="D26" s="15"/>
    </row>
  </sheetData>
  <mergeCells count="1">
    <mergeCell ref="C26:D2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workbookViewId="0" showGridLines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18" customWidth="1"/>
    <col min="4" max="5" width="26" customWidth="1"/>
    <col min="6" max="6" width="7" customWidth="1"/>
    <col min="7" max="7" width="8" customWidth="1"/>
    <col min="8" max="8" width="7" customWidth="1"/>
    <col min="9" max="9" width="11" customWidth="1"/>
    <col min="10" max="10" width="30" customWidth="1"/>
    <col min="11" max="11" width="7" customWidth="1"/>
    <col min="12" max="12" width="8" customWidth="1"/>
    <col min="13" max="13" width="7" customWidth="1"/>
    <col min="14" max="14" width="11" customWidth="1"/>
    <col min="15" max="15" width="10" customWidth="1"/>
    <col min="16" max="16" width="12" customWidth="1"/>
    <col min="17" max="17" width="30" customWidth="1"/>
    <col min="18" max="18" width="16" customWidth="1"/>
    <col min="19" max="20" width="12" customWidth="1"/>
  </cols>
  <sheetData>
    <row r="1" spans="1:20" x14ac:dyDescent="0.25">
      <c r="A1" s="16" t="s">
        <v>43</v>
      </c>
      <c r="B1" s="16"/>
      <c r="C1" s="16"/>
      <c r="D1" s="16"/>
      <c r="E1" s="16"/>
      <c r="F1" s="17" t="s">
        <v>44</v>
      </c>
      <c r="G1" s="17"/>
      <c r="H1" s="17"/>
      <c r="I1" s="17"/>
      <c r="J1" s="17" t="s">
        <v>45</v>
      </c>
      <c r="K1" s="17"/>
      <c r="L1" s="17"/>
      <c r="M1" s="17"/>
      <c r="N1" s="17"/>
      <c r="O1" s="16" t="s">
        <v>46</v>
      </c>
      <c r="P1" s="16"/>
      <c r="Q1" s="16"/>
      <c r="R1" s="16"/>
      <c r="S1" s="16"/>
      <c r="T1" s="16"/>
    </row>
    <row r="2" ht="30" customHeight="1" spans="1:20" x14ac:dyDescent="0.25">
      <c r="A2" s="18" t="s">
        <v>47</v>
      </c>
      <c r="B2" s="18" t="s">
        <v>43</v>
      </c>
      <c r="C2" s="18" t="s">
        <v>48</v>
      </c>
      <c r="D2" s="18" t="s">
        <v>49</v>
      </c>
      <c r="E2" s="18" t="s">
        <v>50</v>
      </c>
      <c r="F2" s="18" t="s">
        <v>51</v>
      </c>
      <c r="G2" s="18" t="s">
        <v>26</v>
      </c>
      <c r="H2" s="18" t="s">
        <v>14</v>
      </c>
      <c r="I2" s="18" t="s">
        <v>52</v>
      </c>
      <c r="J2" s="18" t="s">
        <v>53</v>
      </c>
      <c r="K2" s="18" t="s">
        <v>51</v>
      </c>
      <c r="L2" s="18" t="s">
        <v>26</v>
      </c>
      <c r="M2" s="18" t="s">
        <v>14</v>
      </c>
      <c r="N2" s="18" t="s">
        <v>52</v>
      </c>
      <c r="O2" s="18" t="s">
        <v>54</v>
      </c>
      <c r="P2" s="18" t="s">
        <v>46</v>
      </c>
      <c r="Q2" s="18" t="s">
        <v>55</v>
      </c>
      <c r="R2" s="18" t="s">
        <v>56</v>
      </c>
      <c r="S2" s="18" t="s">
        <v>57</v>
      </c>
      <c r="T2" s="18" t="s">
        <v>58</v>
      </c>
    </row>
    <row r="3" spans="1:20" x14ac:dyDescent="0.25">
      <c r="A3" s="19" t="s">
        <v>59</v>
      </c>
      <c r="B3" s="20" t="s">
        <v>60</v>
      </c>
      <c r="C3" s="20" t="s">
        <v>61</v>
      </c>
      <c r="D3" s="20" t="s">
        <v>62</v>
      </c>
      <c r="E3" s="20" t="s">
        <v>63</v>
      </c>
      <c r="F3" s="19">
        <v>3</v>
      </c>
      <c r="G3" s="19">
        <v>5</v>
      </c>
      <c r="H3" s="19">
        <f>IF(AND(F3&lt;&gt;"",G3&lt;&gt;""),F3*G3,"")</f>
      </c>
      <c r="I3" s="19">
        <f>IF(H3="","",IF(H3&gt;=15,"Crítico",IF(H3&gt;=10,"Alto",IF(H3&gt;=5,"Medio","Bajo"))))</f>
      </c>
      <c r="J3" s="20" t="s">
        <v>64</v>
      </c>
      <c r="K3" s="19">
        <v>2</v>
      </c>
      <c r="L3" s="19">
        <v>5</v>
      </c>
      <c r="M3" s="19">
        <f>IF(AND(K3&lt;&gt;"",L3&lt;&gt;""),K3*L3,"")</f>
      </c>
      <c r="N3" s="19">
        <f>IF(M3="","",IF(M3&gt;=15,"Crítico",IF(M3&gt;=10,"Alto",IF(M3&gt;=5,"Medio","Bajo"))))</f>
      </c>
      <c r="O3" s="19">
        <f>IF(M3="","",IF(M3&gt;Apetito,"Tratar","Aceptar"))</f>
      </c>
      <c r="P3" s="20" t="s">
        <v>65</v>
      </c>
      <c r="Q3" s="20" t="s">
        <v>66</v>
      </c>
      <c r="R3" s="20" t="s">
        <v>67</v>
      </c>
      <c r="S3" s="21"/>
      <c r="T3" s="20" t="s">
        <v>68</v>
      </c>
    </row>
    <row r="4" spans="1:20" x14ac:dyDescent="0.25">
      <c r="A4" s="19" t="s">
        <v>69</v>
      </c>
      <c r="B4" s="20" t="s">
        <v>70</v>
      </c>
      <c r="C4" s="20" t="s">
        <v>71</v>
      </c>
      <c r="D4" s="20" t="s">
        <v>72</v>
      </c>
      <c r="E4" s="20" t="s">
        <v>73</v>
      </c>
      <c r="F4" s="19">
        <v>3</v>
      </c>
      <c r="G4" s="19">
        <v>4</v>
      </c>
      <c r="H4" s="19">
        <f>IF(AND(F4&lt;&gt;"",G4&lt;&gt;""),F4*G4,"")</f>
      </c>
      <c r="I4" s="19">
        <f>IF(H4="","",IF(H4&gt;=15,"Crítico",IF(H4&gt;=10,"Alto",IF(H4&gt;=5,"Medio","Bajo"))))</f>
      </c>
      <c r="J4" s="20" t="s">
        <v>74</v>
      </c>
      <c r="K4" s="19">
        <v>2</v>
      </c>
      <c r="L4" s="19">
        <v>4</v>
      </c>
      <c r="M4" s="19">
        <f>IF(AND(K4&lt;&gt;"",L4&lt;&gt;""),K4*L4,"")</f>
      </c>
      <c r="N4" s="19">
        <f>IF(M4="","",IF(M4&gt;=15,"Crítico",IF(M4&gt;=10,"Alto",IF(M4&gt;=5,"Medio","Bajo"))))</f>
      </c>
      <c r="O4" s="19">
        <f>IF(M4="","",IF(M4&gt;Apetito,"Tratar","Aceptar"))</f>
      </c>
      <c r="P4" s="20" t="s">
        <v>75</v>
      </c>
      <c r="Q4" s="20"/>
      <c r="R4" s="20" t="s">
        <v>76</v>
      </c>
      <c r="S4" s="21"/>
      <c r="T4" s="20"/>
    </row>
    <row r="5" spans="1:20" x14ac:dyDescent="0.25">
      <c r="A5" s="19" t="s">
        <v>77</v>
      </c>
      <c r="B5" s="20" t="s">
        <v>78</v>
      </c>
      <c r="C5" s="20" t="s">
        <v>79</v>
      </c>
      <c r="D5" s="20" t="s">
        <v>80</v>
      </c>
      <c r="E5" s="20" t="s">
        <v>81</v>
      </c>
      <c r="F5" s="19">
        <v>2</v>
      </c>
      <c r="G5" s="19">
        <v>4</v>
      </c>
      <c r="H5" s="19">
        <f>IF(AND(F5&lt;&gt;"",G5&lt;&gt;""),F5*G5,"")</f>
      </c>
      <c r="I5" s="19">
        <f>IF(H5="","",IF(H5&gt;=15,"Crítico",IF(H5&gt;=10,"Alto",IF(H5&gt;=5,"Medio","Bajo"))))</f>
      </c>
      <c r="J5" s="20" t="s">
        <v>82</v>
      </c>
      <c r="K5" s="19">
        <v>2</v>
      </c>
      <c r="L5" s="19">
        <v>3</v>
      </c>
      <c r="M5" s="19">
        <f>IF(AND(K5&lt;&gt;"",L5&lt;&gt;""),K5*L5,"")</f>
      </c>
      <c r="N5" s="19">
        <f>IF(M5="","",IF(M5&gt;=15,"Crítico",IF(M5&gt;=10,"Alto",IF(M5&gt;=5,"Medio","Bajo"))))</f>
      </c>
      <c r="O5" s="19">
        <f>IF(M5="","",IF(M5&gt;Apetito,"Tratar","Aceptar"))</f>
      </c>
      <c r="P5" s="20" t="s">
        <v>75</v>
      </c>
      <c r="Q5" s="20"/>
      <c r="R5" s="20" t="s">
        <v>83</v>
      </c>
      <c r="S5" s="21"/>
      <c r="T5" s="20"/>
    </row>
    <row r="6" spans="1:20" x14ac:dyDescent="0.25">
      <c r="A6" s="19" t="s">
        <v>84</v>
      </c>
      <c r="B6" s="20" t="s">
        <v>85</v>
      </c>
      <c r="C6" s="20" t="s">
        <v>86</v>
      </c>
      <c r="D6" s="20" t="s">
        <v>87</v>
      </c>
      <c r="E6" s="20" t="s">
        <v>88</v>
      </c>
      <c r="F6" s="19">
        <v>4</v>
      </c>
      <c r="G6" s="19">
        <v>2</v>
      </c>
      <c r="H6" s="19">
        <f>IF(AND(F6&lt;&gt;"",G6&lt;&gt;""),F6*G6,"")</f>
      </c>
      <c r="I6" s="19">
        <f>IF(H6="","",IF(H6&gt;=15,"Crítico",IF(H6&gt;=10,"Alto",IF(H6&gt;=5,"Medio","Bajo"))))</f>
      </c>
      <c r="J6" s="20" t="s">
        <v>89</v>
      </c>
      <c r="K6" s="19">
        <v>3</v>
      </c>
      <c r="L6" s="19">
        <v>2</v>
      </c>
      <c r="M6" s="19">
        <f>IF(AND(K6&lt;&gt;"",L6&lt;&gt;""),K6*L6,"")</f>
      </c>
      <c r="N6" s="19">
        <f>IF(M6="","",IF(M6&gt;=15,"Crítico",IF(M6&gt;=10,"Alto",IF(M6&gt;=5,"Medio","Bajo"))))</f>
      </c>
      <c r="O6" s="19">
        <f>IF(M6="","",IF(M6&gt;Apetito,"Tratar","Aceptar"))</f>
      </c>
      <c r="P6" s="20" t="s">
        <v>75</v>
      </c>
      <c r="Q6" s="20"/>
      <c r="R6" s="20" t="s">
        <v>90</v>
      </c>
      <c r="S6" s="21"/>
      <c r="T6" s="20"/>
    </row>
    <row r="7" spans="1:20" x14ac:dyDescent="0.25">
      <c r="A7" s="19" t="s">
        <v>91</v>
      </c>
      <c r="B7" s="20" t="s">
        <v>92</v>
      </c>
      <c r="C7" s="20" t="s">
        <v>93</v>
      </c>
      <c r="D7" s="20" t="s">
        <v>94</v>
      </c>
      <c r="E7" s="20" t="s">
        <v>95</v>
      </c>
      <c r="F7" s="19">
        <v>2</v>
      </c>
      <c r="G7" s="19">
        <v>3</v>
      </c>
      <c r="H7" s="19">
        <f>IF(AND(F7&lt;&gt;"",G7&lt;&gt;""),F7*G7,"")</f>
      </c>
      <c r="I7" s="19">
        <f>IF(H7="","",IF(H7&gt;=15,"Crítico",IF(H7&gt;=10,"Alto",IF(H7&gt;=5,"Medio","Bajo"))))</f>
      </c>
      <c r="J7" s="20" t="s">
        <v>96</v>
      </c>
      <c r="K7" s="19">
        <v>1</v>
      </c>
      <c r="L7" s="19">
        <v>3</v>
      </c>
      <c r="M7" s="19">
        <f>IF(AND(K7&lt;&gt;"",L7&lt;&gt;""),K7*L7,"")</f>
      </c>
      <c r="N7" s="19">
        <f>IF(M7="","",IF(M7&gt;=15,"Crítico",IF(M7&gt;=10,"Alto",IF(M7&gt;=5,"Medio","Bajo"))))</f>
      </c>
      <c r="O7" s="19">
        <f>IF(M7="","",IF(M7&gt;Apetito,"Tratar","Aceptar"))</f>
      </c>
      <c r="P7" s="20" t="s">
        <v>75</v>
      </c>
      <c r="Q7" s="20"/>
      <c r="R7" s="20" t="s">
        <v>97</v>
      </c>
      <c r="S7" s="21"/>
      <c r="T7" s="20"/>
    </row>
    <row r="8" spans="1:20" x14ac:dyDescent="0.25">
      <c r="A8" s="19" t="s">
        <v>98</v>
      </c>
      <c r="B8" s="20" t="s">
        <v>99</v>
      </c>
      <c r="C8" s="20" t="s">
        <v>100</v>
      </c>
      <c r="D8" s="20" t="s">
        <v>101</v>
      </c>
      <c r="E8" s="20" t="s">
        <v>102</v>
      </c>
      <c r="F8" s="19">
        <v>2</v>
      </c>
      <c r="G8" s="19">
        <v>5</v>
      </c>
      <c r="H8" s="19">
        <f>IF(AND(F8&lt;&gt;"",G8&lt;&gt;""),F8*G8,"")</f>
      </c>
      <c r="I8" s="19">
        <f>IF(H8="","",IF(H8&gt;=15,"Crítico",IF(H8&gt;=10,"Alto",IF(H8&gt;=5,"Medio","Bajo"))))</f>
      </c>
      <c r="J8" s="20" t="s">
        <v>103</v>
      </c>
      <c r="K8" s="19">
        <v>2</v>
      </c>
      <c r="L8" s="19">
        <v>5</v>
      </c>
      <c r="M8" s="19">
        <f>IF(AND(K8&lt;&gt;"",L8&lt;&gt;""),K8*L8,"")</f>
      </c>
      <c r="N8" s="19">
        <f>IF(M8="","",IF(M8&gt;=15,"Crítico",IF(M8&gt;=10,"Alto",IF(M8&gt;=5,"Medio","Bajo"))))</f>
      </c>
      <c r="O8" s="19">
        <f>IF(M8="","",IF(M8&gt;Apetito,"Tratar","Aceptar"))</f>
      </c>
      <c r="P8" s="20" t="s">
        <v>65</v>
      </c>
      <c r="Q8" s="20" t="s">
        <v>104</v>
      </c>
      <c r="R8" s="20" t="s">
        <v>105</v>
      </c>
      <c r="S8" s="21"/>
      <c r="T8" s="20" t="s">
        <v>68</v>
      </c>
    </row>
    <row r="9" spans="1:20" x14ac:dyDescent="0.25">
      <c r="A9" s="19" t="s">
        <v>106</v>
      </c>
      <c r="B9" s="20" t="s">
        <v>107</v>
      </c>
      <c r="C9" s="20" t="s">
        <v>100</v>
      </c>
      <c r="D9" s="20" t="s">
        <v>108</v>
      </c>
      <c r="E9" s="20" t="s">
        <v>109</v>
      </c>
      <c r="F9" s="19">
        <v>4</v>
      </c>
      <c r="G9" s="19">
        <v>3</v>
      </c>
      <c r="H9" s="19">
        <f>IF(AND(F9&lt;&gt;"",G9&lt;&gt;""),F9*G9,"")</f>
      </c>
      <c r="I9" s="19">
        <f>IF(H9="","",IF(H9&gt;=15,"Crítico",IF(H9&gt;=10,"Alto",IF(H9&gt;=5,"Medio","Bajo"))))</f>
      </c>
      <c r="J9" s="20" t="s">
        <v>110</v>
      </c>
      <c r="K9" s="19">
        <v>4</v>
      </c>
      <c r="L9" s="19">
        <v>3</v>
      </c>
      <c r="M9" s="19">
        <f>IF(AND(K9&lt;&gt;"",L9&lt;&gt;""),K9*L9,"")</f>
      </c>
      <c r="N9" s="19">
        <f>IF(M9="","",IF(M9&gt;=15,"Crítico",IF(M9&gt;=10,"Alto",IF(M9&gt;=5,"Medio","Bajo"))))</f>
      </c>
      <c r="O9" s="19">
        <f>IF(M9="","",IF(M9&gt;Apetito,"Tratar","Aceptar"))</f>
      </c>
      <c r="P9" s="20" t="s">
        <v>65</v>
      </c>
      <c r="Q9" s="20" t="s">
        <v>111</v>
      </c>
      <c r="R9" s="20" t="s">
        <v>100</v>
      </c>
      <c r="S9" s="21"/>
      <c r="T9" s="20" t="s">
        <v>68</v>
      </c>
    </row>
    <row r="10" spans="1:20" x14ac:dyDescent="0.25">
      <c r="A10" s="19"/>
      <c r="B10" s="20"/>
      <c r="C10" s="20"/>
      <c r="D10" s="20"/>
      <c r="E10" s="20"/>
      <c r="F10" s="19"/>
      <c r="G10" s="19"/>
      <c r="H10" s="19">
        <f>IF(AND(F10&lt;&gt;"",G10&lt;&gt;""),F10*G10,"")</f>
      </c>
      <c r="I10" s="19">
        <f>IF(H10="","",IF(H10&gt;=15,"Crítico",IF(H10&gt;=10,"Alto",IF(H10&gt;=5,"Medio","Bajo"))))</f>
      </c>
      <c r="J10" s="20"/>
      <c r="K10" s="19"/>
      <c r="L10" s="19"/>
      <c r="M10" s="19">
        <f>IF(AND(K10&lt;&gt;"",L10&lt;&gt;""),K10*L10,"")</f>
      </c>
      <c r="N10" s="19">
        <f>IF(M10="","",IF(M10&gt;=15,"Crítico",IF(M10&gt;=10,"Alto",IF(M10&gt;=5,"Medio","Bajo"))))</f>
      </c>
      <c r="O10" s="19">
        <f>IF(M10="","",IF(M10&gt;Apetito,"Tratar","Aceptar"))</f>
      </c>
      <c r="P10" s="20"/>
      <c r="Q10" s="20"/>
      <c r="R10" s="20"/>
      <c r="S10" s="21"/>
      <c r="T10" s="20"/>
    </row>
    <row r="11" spans="1:20" x14ac:dyDescent="0.25">
      <c r="A11" s="19"/>
      <c r="B11" s="20"/>
      <c r="C11" s="20"/>
      <c r="D11" s="20"/>
      <c r="E11" s="20"/>
      <c r="F11" s="19"/>
      <c r="G11" s="19"/>
      <c r="H11" s="19">
        <f>IF(AND(F11&lt;&gt;"",G11&lt;&gt;""),F11*G11,"")</f>
      </c>
      <c r="I11" s="19">
        <f>IF(H11="","",IF(H11&gt;=15,"Crítico",IF(H11&gt;=10,"Alto",IF(H11&gt;=5,"Medio","Bajo"))))</f>
      </c>
      <c r="J11" s="20"/>
      <c r="K11" s="19"/>
      <c r="L11" s="19"/>
      <c r="M11" s="19">
        <f>IF(AND(K11&lt;&gt;"",L11&lt;&gt;""),K11*L11,"")</f>
      </c>
      <c r="N11" s="19">
        <f>IF(M11="","",IF(M11&gt;=15,"Crítico",IF(M11&gt;=10,"Alto",IF(M11&gt;=5,"Medio","Bajo"))))</f>
      </c>
      <c r="O11" s="19">
        <f>IF(M11="","",IF(M11&gt;Apetito,"Tratar","Aceptar"))</f>
      </c>
      <c r="P11" s="20"/>
      <c r="Q11" s="20"/>
      <c r="R11" s="20"/>
      <c r="S11" s="21"/>
      <c r="T11" s="20"/>
    </row>
    <row r="12" spans="1:20" x14ac:dyDescent="0.25">
      <c r="A12" s="19"/>
      <c r="B12" s="20"/>
      <c r="C12" s="20"/>
      <c r="D12" s="20"/>
      <c r="E12" s="20"/>
      <c r="F12" s="19"/>
      <c r="G12" s="19"/>
      <c r="H12" s="19">
        <f>IF(AND(F12&lt;&gt;"",G12&lt;&gt;""),F12*G12,"")</f>
      </c>
      <c r="I12" s="19">
        <f>IF(H12="","",IF(H12&gt;=15,"Crítico",IF(H12&gt;=10,"Alto",IF(H12&gt;=5,"Medio","Bajo"))))</f>
      </c>
      <c r="J12" s="20"/>
      <c r="K12" s="19"/>
      <c r="L12" s="19"/>
      <c r="M12" s="19">
        <f>IF(AND(K12&lt;&gt;"",L12&lt;&gt;""),K12*L12,"")</f>
      </c>
      <c r="N12" s="19">
        <f>IF(M12="","",IF(M12&gt;=15,"Crítico",IF(M12&gt;=10,"Alto",IF(M12&gt;=5,"Medio","Bajo"))))</f>
      </c>
      <c r="O12" s="19">
        <f>IF(M12="","",IF(M12&gt;Apetito,"Tratar","Aceptar"))</f>
      </c>
      <c r="P12" s="20"/>
      <c r="Q12" s="20"/>
      <c r="R12" s="20"/>
      <c r="S12" s="21"/>
      <c r="T12" s="20"/>
    </row>
    <row r="13" spans="1:20" x14ac:dyDescent="0.25">
      <c r="A13" s="19"/>
      <c r="B13" s="20"/>
      <c r="C13" s="20"/>
      <c r="D13" s="20"/>
      <c r="E13" s="20"/>
      <c r="F13" s="19"/>
      <c r="G13" s="19"/>
      <c r="H13" s="19">
        <f>IF(AND(F13&lt;&gt;"",G13&lt;&gt;""),F13*G13,"")</f>
      </c>
      <c r="I13" s="19">
        <f>IF(H13="","",IF(H13&gt;=15,"Crítico",IF(H13&gt;=10,"Alto",IF(H13&gt;=5,"Medio","Bajo"))))</f>
      </c>
      <c r="J13" s="20"/>
      <c r="K13" s="19"/>
      <c r="L13" s="19"/>
      <c r="M13" s="19">
        <f>IF(AND(K13&lt;&gt;"",L13&lt;&gt;""),K13*L13,"")</f>
      </c>
      <c r="N13" s="19">
        <f>IF(M13="","",IF(M13&gt;=15,"Crítico",IF(M13&gt;=10,"Alto",IF(M13&gt;=5,"Medio","Bajo"))))</f>
      </c>
      <c r="O13" s="19">
        <f>IF(M13="","",IF(M13&gt;Apetito,"Tratar","Aceptar"))</f>
      </c>
      <c r="P13" s="20"/>
      <c r="Q13" s="20"/>
      <c r="R13" s="20"/>
      <c r="S13" s="21"/>
      <c r="T13" s="20"/>
    </row>
    <row r="14" spans="1:20" x14ac:dyDescent="0.25">
      <c r="A14" s="19"/>
      <c r="B14" s="20"/>
      <c r="C14" s="20"/>
      <c r="D14" s="20"/>
      <c r="E14" s="20"/>
      <c r="F14" s="19"/>
      <c r="G14" s="19"/>
      <c r="H14" s="19">
        <f>IF(AND(F14&lt;&gt;"",G14&lt;&gt;""),F14*G14,"")</f>
      </c>
      <c r="I14" s="19">
        <f>IF(H14="","",IF(H14&gt;=15,"Crítico",IF(H14&gt;=10,"Alto",IF(H14&gt;=5,"Medio","Bajo"))))</f>
      </c>
      <c r="J14" s="20"/>
      <c r="K14" s="19"/>
      <c r="L14" s="19"/>
      <c r="M14" s="19">
        <f>IF(AND(K14&lt;&gt;"",L14&lt;&gt;""),K14*L14,"")</f>
      </c>
      <c r="N14" s="19">
        <f>IF(M14="","",IF(M14&gt;=15,"Crítico",IF(M14&gt;=10,"Alto",IF(M14&gt;=5,"Medio","Bajo"))))</f>
      </c>
      <c r="O14" s="19">
        <f>IF(M14="","",IF(M14&gt;Apetito,"Tratar","Aceptar"))</f>
      </c>
      <c r="P14" s="20"/>
      <c r="Q14" s="20"/>
      <c r="R14" s="20"/>
      <c r="S14" s="21"/>
      <c r="T14" s="20"/>
    </row>
    <row r="15" spans="1:20" x14ac:dyDescent="0.25">
      <c r="A15" s="19"/>
      <c r="B15" s="20"/>
      <c r="C15" s="20"/>
      <c r="D15" s="20"/>
      <c r="E15" s="20"/>
      <c r="F15" s="19"/>
      <c r="G15" s="19"/>
      <c r="H15" s="19">
        <f>IF(AND(F15&lt;&gt;"",G15&lt;&gt;""),F15*G15,"")</f>
      </c>
      <c r="I15" s="19">
        <f>IF(H15="","",IF(H15&gt;=15,"Crítico",IF(H15&gt;=10,"Alto",IF(H15&gt;=5,"Medio","Bajo"))))</f>
      </c>
      <c r="J15" s="20"/>
      <c r="K15" s="19"/>
      <c r="L15" s="19"/>
      <c r="M15" s="19">
        <f>IF(AND(K15&lt;&gt;"",L15&lt;&gt;""),K15*L15,"")</f>
      </c>
      <c r="N15" s="19">
        <f>IF(M15="","",IF(M15&gt;=15,"Crítico",IF(M15&gt;=10,"Alto",IF(M15&gt;=5,"Medio","Bajo"))))</f>
      </c>
      <c r="O15" s="19">
        <f>IF(M15="","",IF(M15&gt;Apetito,"Tratar","Aceptar"))</f>
      </c>
      <c r="P15" s="20"/>
      <c r="Q15" s="20"/>
      <c r="R15" s="20"/>
      <c r="S15" s="21"/>
      <c r="T15" s="20"/>
    </row>
    <row r="16" spans="1:20" x14ac:dyDescent="0.25">
      <c r="A16" s="19"/>
      <c r="B16" s="20"/>
      <c r="C16" s="20"/>
      <c r="D16" s="20"/>
      <c r="E16" s="20"/>
      <c r="F16" s="19"/>
      <c r="G16" s="19"/>
      <c r="H16" s="19">
        <f>IF(AND(F16&lt;&gt;"",G16&lt;&gt;""),F16*G16,"")</f>
      </c>
      <c r="I16" s="19">
        <f>IF(H16="","",IF(H16&gt;=15,"Crítico",IF(H16&gt;=10,"Alto",IF(H16&gt;=5,"Medio","Bajo"))))</f>
      </c>
      <c r="J16" s="20"/>
      <c r="K16" s="19"/>
      <c r="L16" s="19"/>
      <c r="M16" s="19">
        <f>IF(AND(K16&lt;&gt;"",L16&lt;&gt;""),K16*L16,"")</f>
      </c>
      <c r="N16" s="19">
        <f>IF(M16="","",IF(M16&gt;=15,"Crítico",IF(M16&gt;=10,"Alto",IF(M16&gt;=5,"Medio","Bajo"))))</f>
      </c>
      <c r="O16" s="19">
        <f>IF(M16="","",IF(M16&gt;Apetito,"Tratar","Aceptar"))</f>
      </c>
      <c r="P16" s="20"/>
      <c r="Q16" s="20"/>
      <c r="R16" s="20"/>
      <c r="S16" s="21"/>
      <c r="T16" s="20"/>
    </row>
    <row r="17" spans="1:20" x14ac:dyDescent="0.25">
      <c r="A17" s="19"/>
      <c r="B17" s="20"/>
      <c r="C17" s="20"/>
      <c r="D17" s="20"/>
      <c r="E17" s="20"/>
      <c r="F17" s="19"/>
      <c r="G17" s="19"/>
      <c r="H17" s="19">
        <f>IF(AND(F17&lt;&gt;"",G17&lt;&gt;""),F17*G17,"")</f>
      </c>
      <c r="I17" s="19">
        <f>IF(H17="","",IF(H17&gt;=15,"Crítico",IF(H17&gt;=10,"Alto",IF(H17&gt;=5,"Medio","Bajo"))))</f>
      </c>
      <c r="J17" s="20"/>
      <c r="K17" s="19"/>
      <c r="L17" s="19"/>
      <c r="M17" s="19">
        <f>IF(AND(K17&lt;&gt;"",L17&lt;&gt;""),K17*L17,"")</f>
      </c>
      <c r="N17" s="19">
        <f>IF(M17="","",IF(M17&gt;=15,"Crítico",IF(M17&gt;=10,"Alto",IF(M17&gt;=5,"Medio","Bajo"))))</f>
      </c>
      <c r="O17" s="19">
        <f>IF(M17="","",IF(M17&gt;Apetito,"Tratar","Aceptar"))</f>
      </c>
      <c r="P17" s="20"/>
      <c r="Q17" s="20"/>
      <c r="R17" s="20"/>
      <c r="S17" s="21"/>
      <c r="T17" s="20"/>
    </row>
    <row r="18" spans="1:20" x14ac:dyDescent="0.25">
      <c r="A18" s="19"/>
      <c r="B18" s="20"/>
      <c r="C18" s="20"/>
      <c r="D18" s="20"/>
      <c r="E18" s="20"/>
      <c r="F18" s="19"/>
      <c r="G18" s="19"/>
      <c r="H18" s="19">
        <f>IF(AND(F18&lt;&gt;"",G18&lt;&gt;""),F18*G18,"")</f>
      </c>
      <c r="I18" s="19">
        <f>IF(H18="","",IF(H18&gt;=15,"Crítico",IF(H18&gt;=10,"Alto",IF(H18&gt;=5,"Medio","Bajo"))))</f>
      </c>
      <c r="J18" s="20"/>
      <c r="K18" s="19"/>
      <c r="L18" s="19"/>
      <c r="M18" s="19">
        <f>IF(AND(K18&lt;&gt;"",L18&lt;&gt;""),K18*L18,"")</f>
      </c>
      <c r="N18" s="19">
        <f>IF(M18="","",IF(M18&gt;=15,"Crítico",IF(M18&gt;=10,"Alto",IF(M18&gt;=5,"Medio","Bajo"))))</f>
      </c>
      <c r="O18" s="19">
        <f>IF(M18="","",IF(M18&gt;Apetito,"Tratar","Aceptar"))</f>
      </c>
      <c r="P18" s="20"/>
      <c r="Q18" s="20"/>
      <c r="R18" s="20"/>
      <c r="S18" s="21"/>
      <c r="T18" s="20"/>
    </row>
    <row r="19" spans="1:20" x14ac:dyDescent="0.25">
      <c r="A19" s="19"/>
      <c r="B19" s="20"/>
      <c r="C19" s="20"/>
      <c r="D19" s="20"/>
      <c r="E19" s="20"/>
      <c r="F19" s="19"/>
      <c r="G19" s="19"/>
      <c r="H19" s="19">
        <f>IF(AND(F19&lt;&gt;"",G19&lt;&gt;""),F19*G19,"")</f>
      </c>
      <c r="I19" s="19">
        <f>IF(H19="","",IF(H19&gt;=15,"Crítico",IF(H19&gt;=10,"Alto",IF(H19&gt;=5,"Medio","Bajo"))))</f>
      </c>
      <c r="J19" s="20"/>
      <c r="K19" s="19"/>
      <c r="L19" s="19"/>
      <c r="M19" s="19">
        <f>IF(AND(K19&lt;&gt;"",L19&lt;&gt;""),K19*L19,"")</f>
      </c>
      <c r="N19" s="19">
        <f>IF(M19="","",IF(M19&gt;=15,"Crítico",IF(M19&gt;=10,"Alto",IF(M19&gt;=5,"Medio","Bajo"))))</f>
      </c>
      <c r="O19" s="19">
        <f>IF(M19="","",IF(M19&gt;Apetito,"Tratar","Aceptar"))</f>
      </c>
      <c r="P19" s="20"/>
      <c r="Q19" s="20"/>
      <c r="R19" s="20"/>
      <c r="S19" s="21"/>
      <c r="T19" s="20"/>
    </row>
    <row r="20" spans="1:20" x14ac:dyDescent="0.25">
      <c r="A20" s="19"/>
      <c r="B20" s="20"/>
      <c r="C20" s="20"/>
      <c r="D20" s="20"/>
      <c r="E20" s="20"/>
      <c r="F20" s="19"/>
      <c r="G20" s="19"/>
      <c r="H20" s="19">
        <f>IF(AND(F20&lt;&gt;"",G20&lt;&gt;""),F20*G20,"")</f>
      </c>
      <c r="I20" s="19">
        <f>IF(H20="","",IF(H20&gt;=15,"Crítico",IF(H20&gt;=10,"Alto",IF(H20&gt;=5,"Medio","Bajo"))))</f>
      </c>
      <c r="J20" s="20"/>
      <c r="K20" s="19"/>
      <c r="L20" s="19"/>
      <c r="M20" s="19">
        <f>IF(AND(K20&lt;&gt;"",L20&lt;&gt;""),K20*L20,"")</f>
      </c>
      <c r="N20" s="19">
        <f>IF(M20="","",IF(M20&gt;=15,"Crítico",IF(M20&gt;=10,"Alto",IF(M20&gt;=5,"Medio","Bajo"))))</f>
      </c>
      <c r="O20" s="19">
        <f>IF(M20="","",IF(M20&gt;Apetito,"Tratar","Aceptar"))</f>
      </c>
      <c r="P20" s="20"/>
      <c r="Q20" s="20"/>
      <c r="R20" s="20"/>
      <c r="S20" s="21"/>
      <c r="T20" s="20"/>
    </row>
    <row r="21" spans="1:20" x14ac:dyDescent="0.25">
      <c r="A21" s="19"/>
      <c r="B21" s="20"/>
      <c r="C21" s="20"/>
      <c r="D21" s="20"/>
      <c r="E21" s="20"/>
      <c r="F21" s="19"/>
      <c r="G21" s="19"/>
      <c r="H21" s="19">
        <f>IF(AND(F21&lt;&gt;"",G21&lt;&gt;""),F21*G21,"")</f>
      </c>
      <c r="I21" s="19">
        <f>IF(H21="","",IF(H21&gt;=15,"Crítico",IF(H21&gt;=10,"Alto",IF(H21&gt;=5,"Medio","Bajo"))))</f>
      </c>
      <c r="J21" s="20"/>
      <c r="K21" s="19"/>
      <c r="L21" s="19"/>
      <c r="M21" s="19">
        <f>IF(AND(K21&lt;&gt;"",L21&lt;&gt;""),K21*L21,"")</f>
      </c>
      <c r="N21" s="19">
        <f>IF(M21="","",IF(M21&gt;=15,"Crítico",IF(M21&gt;=10,"Alto",IF(M21&gt;=5,"Medio","Bajo"))))</f>
      </c>
      <c r="O21" s="19">
        <f>IF(M21="","",IF(M21&gt;Apetito,"Tratar","Aceptar"))</f>
      </c>
      <c r="P21" s="20"/>
      <c r="Q21" s="20"/>
      <c r="R21" s="20"/>
      <c r="S21" s="21"/>
      <c r="T21" s="20"/>
    </row>
    <row r="22" spans="1:20" x14ac:dyDescent="0.25">
      <c r="A22" s="19"/>
      <c r="B22" s="20"/>
      <c r="C22" s="20"/>
      <c r="D22" s="20"/>
      <c r="E22" s="20"/>
      <c r="F22" s="19"/>
      <c r="G22" s="19"/>
      <c r="H22" s="19">
        <f>IF(AND(F22&lt;&gt;"",G22&lt;&gt;""),F22*G22,"")</f>
      </c>
      <c r="I22" s="19">
        <f>IF(H22="","",IF(H22&gt;=15,"Crítico",IF(H22&gt;=10,"Alto",IF(H22&gt;=5,"Medio","Bajo"))))</f>
      </c>
      <c r="J22" s="20"/>
      <c r="K22" s="19"/>
      <c r="L22" s="19"/>
      <c r="M22" s="19">
        <f>IF(AND(K22&lt;&gt;"",L22&lt;&gt;""),K22*L22,"")</f>
      </c>
      <c r="N22" s="19">
        <f>IF(M22="","",IF(M22&gt;=15,"Crítico",IF(M22&gt;=10,"Alto",IF(M22&gt;=5,"Medio","Bajo"))))</f>
      </c>
      <c r="O22" s="19">
        <f>IF(M22="","",IF(M22&gt;Apetito,"Tratar","Aceptar"))</f>
      </c>
      <c r="P22" s="20"/>
      <c r="Q22" s="20"/>
      <c r="R22" s="20"/>
      <c r="S22" s="21"/>
      <c r="T22" s="20"/>
    </row>
    <row r="23" spans="1:20" x14ac:dyDescent="0.25">
      <c r="A23" s="19"/>
      <c r="B23" s="20"/>
      <c r="C23" s="20"/>
      <c r="D23" s="20"/>
      <c r="E23" s="20"/>
      <c r="F23" s="19"/>
      <c r="G23" s="19"/>
      <c r="H23" s="19">
        <f>IF(AND(F23&lt;&gt;"",G23&lt;&gt;""),F23*G23,"")</f>
      </c>
      <c r="I23" s="19">
        <f>IF(H23="","",IF(H23&gt;=15,"Crítico",IF(H23&gt;=10,"Alto",IF(H23&gt;=5,"Medio","Bajo"))))</f>
      </c>
      <c r="J23" s="20"/>
      <c r="K23" s="19"/>
      <c r="L23" s="19"/>
      <c r="M23" s="19">
        <f>IF(AND(K23&lt;&gt;"",L23&lt;&gt;""),K23*L23,"")</f>
      </c>
      <c r="N23" s="19">
        <f>IF(M23="","",IF(M23&gt;=15,"Crítico",IF(M23&gt;=10,"Alto",IF(M23&gt;=5,"Medio","Bajo"))))</f>
      </c>
      <c r="O23" s="19">
        <f>IF(M23="","",IF(M23&gt;Apetito,"Tratar","Aceptar"))</f>
      </c>
      <c r="P23" s="20"/>
      <c r="Q23" s="20"/>
      <c r="R23" s="20"/>
      <c r="S23" s="21"/>
      <c r="T23" s="20"/>
    </row>
    <row r="24" spans="1:20" x14ac:dyDescent="0.25">
      <c r="A24" s="19"/>
      <c r="B24" s="20"/>
      <c r="C24" s="20"/>
      <c r="D24" s="20"/>
      <c r="E24" s="20"/>
      <c r="F24" s="19"/>
      <c r="G24" s="19"/>
      <c r="H24" s="19">
        <f>IF(AND(F24&lt;&gt;"",G24&lt;&gt;""),F24*G24,"")</f>
      </c>
      <c r="I24" s="19">
        <f>IF(H24="","",IF(H24&gt;=15,"Crítico",IF(H24&gt;=10,"Alto",IF(H24&gt;=5,"Medio","Bajo"))))</f>
      </c>
      <c r="J24" s="20"/>
      <c r="K24" s="19"/>
      <c r="L24" s="19"/>
      <c r="M24" s="19">
        <f>IF(AND(K24&lt;&gt;"",L24&lt;&gt;""),K24*L24,"")</f>
      </c>
      <c r="N24" s="19">
        <f>IF(M24="","",IF(M24&gt;=15,"Crítico",IF(M24&gt;=10,"Alto",IF(M24&gt;=5,"Medio","Bajo"))))</f>
      </c>
      <c r="O24" s="19">
        <f>IF(M24="","",IF(M24&gt;Apetito,"Tratar","Aceptar"))</f>
      </c>
      <c r="P24" s="20"/>
      <c r="Q24" s="20"/>
      <c r="R24" s="20"/>
      <c r="S24" s="21"/>
      <c r="T24" s="20"/>
    </row>
    <row r="25" spans="1:20" x14ac:dyDescent="0.25">
      <c r="A25" s="19"/>
      <c r="B25" s="20"/>
      <c r="C25" s="20"/>
      <c r="D25" s="20"/>
      <c r="E25" s="20"/>
      <c r="F25" s="19"/>
      <c r="G25" s="19"/>
      <c r="H25" s="19">
        <f>IF(AND(F25&lt;&gt;"",G25&lt;&gt;""),F25*G25,"")</f>
      </c>
      <c r="I25" s="19">
        <f>IF(H25="","",IF(H25&gt;=15,"Crítico",IF(H25&gt;=10,"Alto",IF(H25&gt;=5,"Medio","Bajo"))))</f>
      </c>
      <c r="J25" s="20"/>
      <c r="K25" s="19"/>
      <c r="L25" s="19"/>
      <c r="M25" s="19">
        <f>IF(AND(K25&lt;&gt;"",L25&lt;&gt;""),K25*L25,"")</f>
      </c>
      <c r="N25" s="19">
        <f>IF(M25="","",IF(M25&gt;=15,"Crítico",IF(M25&gt;=10,"Alto",IF(M25&gt;=5,"Medio","Bajo"))))</f>
      </c>
      <c r="O25" s="19">
        <f>IF(M25="","",IF(M25&gt;Apetito,"Tratar","Aceptar"))</f>
      </c>
      <c r="P25" s="20"/>
      <c r="Q25" s="20"/>
      <c r="R25" s="20"/>
      <c r="S25" s="21"/>
      <c r="T25" s="20"/>
    </row>
    <row r="26" spans="1:20" x14ac:dyDescent="0.25">
      <c r="A26" s="19"/>
      <c r="B26" s="20"/>
      <c r="C26" s="20"/>
      <c r="D26" s="20"/>
      <c r="E26" s="20"/>
      <c r="F26" s="19"/>
      <c r="G26" s="19"/>
      <c r="H26" s="19">
        <f>IF(AND(F26&lt;&gt;"",G26&lt;&gt;""),F26*G26,"")</f>
      </c>
      <c r="I26" s="19">
        <f>IF(H26="","",IF(H26&gt;=15,"Crítico",IF(H26&gt;=10,"Alto",IF(H26&gt;=5,"Medio","Bajo"))))</f>
      </c>
      <c r="J26" s="20"/>
      <c r="K26" s="19"/>
      <c r="L26" s="19"/>
      <c r="M26" s="19">
        <f>IF(AND(K26&lt;&gt;"",L26&lt;&gt;""),K26*L26,"")</f>
      </c>
      <c r="N26" s="19">
        <f>IF(M26="","",IF(M26&gt;=15,"Crítico",IF(M26&gt;=10,"Alto",IF(M26&gt;=5,"Medio","Bajo"))))</f>
      </c>
      <c r="O26" s="19">
        <f>IF(M26="","",IF(M26&gt;Apetito,"Tratar","Aceptar"))</f>
      </c>
      <c r="P26" s="20"/>
      <c r="Q26" s="20"/>
      <c r="R26" s="20"/>
      <c r="S26" s="21"/>
      <c r="T26" s="20"/>
    </row>
    <row r="27" spans="1:20" x14ac:dyDescent="0.25">
      <c r="A27" s="19"/>
      <c r="B27" s="20"/>
      <c r="C27" s="20"/>
      <c r="D27" s="20"/>
      <c r="E27" s="20"/>
      <c r="F27" s="19"/>
      <c r="G27" s="19"/>
      <c r="H27" s="19">
        <f>IF(AND(F27&lt;&gt;"",G27&lt;&gt;""),F27*G27,"")</f>
      </c>
      <c r="I27" s="19">
        <f>IF(H27="","",IF(H27&gt;=15,"Crítico",IF(H27&gt;=10,"Alto",IF(H27&gt;=5,"Medio","Bajo"))))</f>
      </c>
      <c r="J27" s="20"/>
      <c r="K27" s="19"/>
      <c r="L27" s="19"/>
      <c r="M27" s="19">
        <f>IF(AND(K27&lt;&gt;"",L27&lt;&gt;""),K27*L27,"")</f>
      </c>
      <c r="N27" s="19">
        <f>IF(M27="","",IF(M27&gt;=15,"Crítico",IF(M27&gt;=10,"Alto",IF(M27&gt;=5,"Medio","Bajo"))))</f>
      </c>
      <c r="O27" s="19">
        <f>IF(M27="","",IF(M27&gt;Apetito,"Tratar","Aceptar"))</f>
      </c>
      <c r="P27" s="20"/>
      <c r="Q27" s="20"/>
      <c r="R27" s="20"/>
      <c r="S27" s="21"/>
      <c r="T27" s="20"/>
    </row>
    <row r="28" spans="1:20" x14ac:dyDescent="0.25">
      <c r="A28" s="19"/>
      <c r="B28" s="20"/>
      <c r="C28" s="20"/>
      <c r="D28" s="20"/>
      <c r="E28" s="20"/>
      <c r="F28" s="19"/>
      <c r="G28" s="19"/>
      <c r="H28" s="19">
        <f>IF(AND(F28&lt;&gt;"",G28&lt;&gt;""),F28*G28,"")</f>
      </c>
      <c r="I28" s="19">
        <f>IF(H28="","",IF(H28&gt;=15,"Crítico",IF(H28&gt;=10,"Alto",IF(H28&gt;=5,"Medio","Bajo"))))</f>
      </c>
      <c r="J28" s="20"/>
      <c r="K28" s="19"/>
      <c r="L28" s="19"/>
      <c r="M28" s="19">
        <f>IF(AND(K28&lt;&gt;"",L28&lt;&gt;""),K28*L28,"")</f>
      </c>
      <c r="N28" s="19">
        <f>IF(M28="","",IF(M28&gt;=15,"Crítico",IF(M28&gt;=10,"Alto",IF(M28&gt;=5,"Medio","Bajo"))))</f>
      </c>
      <c r="O28" s="19">
        <f>IF(M28="","",IF(M28&gt;Apetito,"Tratar","Aceptar"))</f>
      </c>
      <c r="P28" s="20"/>
      <c r="Q28" s="20"/>
      <c r="R28" s="20"/>
      <c r="S28" s="21"/>
      <c r="T28" s="20"/>
    </row>
    <row r="29" spans="1:20" x14ac:dyDescent="0.25">
      <c r="A29" s="19"/>
      <c r="B29" s="20"/>
      <c r="C29" s="20"/>
      <c r="D29" s="20"/>
      <c r="E29" s="20"/>
      <c r="F29" s="19"/>
      <c r="G29" s="19"/>
      <c r="H29" s="19">
        <f>IF(AND(F29&lt;&gt;"",G29&lt;&gt;""),F29*G29,"")</f>
      </c>
      <c r="I29" s="19">
        <f>IF(H29="","",IF(H29&gt;=15,"Crítico",IF(H29&gt;=10,"Alto",IF(H29&gt;=5,"Medio","Bajo"))))</f>
      </c>
      <c r="J29" s="20"/>
      <c r="K29" s="19"/>
      <c r="L29" s="19"/>
      <c r="M29" s="19">
        <f>IF(AND(K29&lt;&gt;"",L29&lt;&gt;""),K29*L29,"")</f>
      </c>
      <c r="N29" s="19">
        <f>IF(M29="","",IF(M29&gt;=15,"Crítico",IF(M29&gt;=10,"Alto",IF(M29&gt;=5,"Medio","Bajo"))))</f>
      </c>
      <c r="O29" s="19">
        <f>IF(M29="","",IF(M29&gt;Apetito,"Tratar","Aceptar"))</f>
      </c>
      <c r="P29" s="20"/>
      <c r="Q29" s="20"/>
      <c r="R29" s="20"/>
      <c r="S29" s="21"/>
      <c r="T29" s="20"/>
    </row>
    <row r="30" spans="1:20" x14ac:dyDescent="0.25">
      <c r="A30" s="19"/>
      <c r="B30" s="20"/>
      <c r="C30" s="20"/>
      <c r="D30" s="20"/>
      <c r="E30" s="20"/>
      <c r="F30" s="19"/>
      <c r="G30" s="19"/>
      <c r="H30" s="19">
        <f>IF(AND(F30&lt;&gt;"",G30&lt;&gt;""),F30*G30,"")</f>
      </c>
      <c r="I30" s="19">
        <f>IF(H30="","",IF(H30&gt;=15,"Crítico",IF(H30&gt;=10,"Alto",IF(H30&gt;=5,"Medio","Bajo"))))</f>
      </c>
      <c r="J30" s="20"/>
      <c r="K30" s="19"/>
      <c r="L30" s="19"/>
      <c r="M30" s="19">
        <f>IF(AND(K30&lt;&gt;"",L30&lt;&gt;""),K30*L30,"")</f>
      </c>
      <c r="N30" s="19">
        <f>IF(M30="","",IF(M30&gt;=15,"Crítico",IF(M30&gt;=10,"Alto",IF(M30&gt;=5,"Medio","Bajo"))))</f>
      </c>
      <c r="O30" s="19">
        <f>IF(M30="","",IF(M30&gt;Apetito,"Tratar","Aceptar"))</f>
      </c>
      <c r="P30" s="20"/>
      <c r="Q30" s="20"/>
      <c r="R30" s="20"/>
      <c r="S30" s="21"/>
      <c r="T30" s="20"/>
    </row>
    <row r="31" spans="1:20" x14ac:dyDescent="0.25">
      <c r="A31" s="19"/>
      <c r="B31" s="20"/>
      <c r="C31" s="20"/>
      <c r="D31" s="20"/>
      <c r="E31" s="20"/>
      <c r="F31" s="19"/>
      <c r="G31" s="19"/>
      <c r="H31" s="19">
        <f>IF(AND(F31&lt;&gt;"",G31&lt;&gt;""),F31*G31,"")</f>
      </c>
      <c r="I31" s="19">
        <f>IF(H31="","",IF(H31&gt;=15,"Crítico",IF(H31&gt;=10,"Alto",IF(H31&gt;=5,"Medio","Bajo"))))</f>
      </c>
      <c r="J31" s="20"/>
      <c r="K31" s="19"/>
      <c r="L31" s="19"/>
      <c r="M31" s="19">
        <f>IF(AND(K31&lt;&gt;"",L31&lt;&gt;""),K31*L31,"")</f>
      </c>
      <c r="N31" s="19">
        <f>IF(M31="","",IF(M31&gt;=15,"Crítico",IF(M31&gt;=10,"Alto",IF(M31&gt;=5,"Medio","Bajo"))))</f>
      </c>
      <c r="O31" s="19">
        <f>IF(M31="","",IF(M31&gt;Apetito,"Tratar","Aceptar"))</f>
      </c>
      <c r="P31" s="20"/>
      <c r="Q31" s="20"/>
      <c r="R31" s="20"/>
      <c r="S31" s="21"/>
      <c r="T31" s="20"/>
    </row>
    <row r="32" spans="1:20" x14ac:dyDescent="0.25">
      <c r="A32" s="19"/>
      <c r="B32" s="20"/>
      <c r="C32" s="20"/>
      <c r="D32" s="20"/>
      <c r="E32" s="20"/>
      <c r="F32" s="19"/>
      <c r="G32" s="19"/>
      <c r="H32" s="19">
        <f>IF(AND(F32&lt;&gt;"",G32&lt;&gt;""),F32*G32,"")</f>
      </c>
      <c r="I32" s="19">
        <f>IF(H32="","",IF(H32&gt;=15,"Crítico",IF(H32&gt;=10,"Alto",IF(H32&gt;=5,"Medio","Bajo"))))</f>
      </c>
      <c r="J32" s="20"/>
      <c r="K32" s="19"/>
      <c r="L32" s="19"/>
      <c r="M32" s="19">
        <f>IF(AND(K32&lt;&gt;"",L32&lt;&gt;""),K32*L32,"")</f>
      </c>
      <c r="N32" s="19">
        <f>IF(M32="","",IF(M32&gt;=15,"Crítico",IF(M32&gt;=10,"Alto",IF(M32&gt;=5,"Medio","Bajo"))))</f>
      </c>
      <c r="O32" s="19">
        <f>IF(M32="","",IF(M32&gt;Apetito,"Tratar","Aceptar"))</f>
      </c>
      <c r="P32" s="20"/>
      <c r="Q32" s="20"/>
      <c r="R32" s="20"/>
      <c r="S32" s="21"/>
      <c r="T32" s="20"/>
    </row>
    <row r="33" spans="1:20" x14ac:dyDescent="0.25">
      <c r="A33" s="19"/>
      <c r="B33" s="20"/>
      <c r="C33" s="20"/>
      <c r="D33" s="20"/>
      <c r="E33" s="20"/>
      <c r="F33" s="19"/>
      <c r="G33" s="19"/>
      <c r="H33" s="19">
        <f>IF(AND(F33&lt;&gt;"",G33&lt;&gt;""),F33*G33,"")</f>
      </c>
      <c r="I33" s="19">
        <f>IF(H33="","",IF(H33&gt;=15,"Crítico",IF(H33&gt;=10,"Alto",IF(H33&gt;=5,"Medio","Bajo"))))</f>
      </c>
      <c r="J33" s="20"/>
      <c r="K33" s="19"/>
      <c r="L33" s="19"/>
      <c r="M33" s="19">
        <f>IF(AND(K33&lt;&gt;"",L33&lt;&gt;""),K33*L33,"")</f>
      </c>
      <c r="N33" s="19">
        <f>IF(M33="","",IF(M33&gt;=15,"Crítico",IF(M33&gt;=10,"Alto",IF(M33&gt;=5,"Medio","Bajo"))))</f>
      </c>
      <c r="O33" s="19">
        <f>IF(M33="","",IF(M33&gt;Apetito,"Tratar","Aceptar"))</f>
      </c>
      <c r="P33" s="20"/>
      <c r="Q33" s="20"/>
      <c r="R33" s="20"/>
      <c r="S33" s="21"/>
      <c r="T33" s="20"/>
    </row>
    <row r="34" spans="1:20" x14ac:dyDescent="0.25">
      <c r="A34" s="19"/>
      <c r="B34" s="20"/>
      <c r="C34" s="20"/>
      <c r="D34" s="20"/>
      <c r="E34" s="20"/>
      <c r="F34" s="19"/>
      <c r="G34" s="19"/>
      <c r="H34" s="19">
        <f>IF(AND(F34&lt;&gt;"",G34&lt;&gt;""),F34*G34,"")</f>
      </c>
      <c r="I34" s="19">
        <f>IF(H34="","",IF(H34&gt;=15,"Crítico",IF(H34&gt;=10,"Alto",IF(H34&gt;=5,"Medio","Bajo"))))</f>
      </c>
      <c r="J34" s="20"/>
      <c r="K34" s="19"/>
      <c r="L34" s="19"/>
      <c r="M34" s="19">
        <f>IF(AND(K34&lt;&gt;"",L34&lt;&gt;""),K34*L34,"")</f>
      </c>
      <c r="N34" s="19">
        <f>IF(M34="","",IF(M34&gt;=15,"Crítico",IF(M34&gt;=10,"Alto",IF(M34&gt;=5,"Medio","Bajo"))))</f>
      </c>
      <c r="O34" s="19">
        <f>IF(M34="","",IF(M34&gt;Apetito,"Tratar","Aceptar"))</f>
      </c>
      <c r="P34" s="20"/>
      <c r="Q34" s="20"/>
      <c r="R34" s="20"/>
      <c r="S34" s="21"/>
      <c r="T34" s="20"/>
    </row>
    <row r="35" spans="1:20" x14ac:dyDescent="0.25">
      <c r="A35" s="19"/>
      <c r="B35" s="20"/>
      <c r="C35" s="20"/>
      <c r="D35" s="20"/>
      <c r="E35" s="20"/>
      <c r="F35" s="19"/>
      <c r="G35" s="19"/>
      <c r="H35" s="19">
        <f>IF(AND(F35&lt;&gt;"",G35&lt;&gt;""),F35*G35,"")</f>
      </c>
      <c r="I35" s="19">
        <f>IF(H35="","",IF(H35&gt;=15,"Crítico",IF(H35&gt;=10,"Alto",IF(H35&gt;=5,"Medio","Bajo"))))</f>
      </c>
      <c r="J35" s="20"/>
      <c r="K35" s="19"/>
      <c r="L35" s="19"/>
      <c r="M35" s="19">
        <f>IF(AND(K35&lt;&gt;"",L35&lt;&gt;""),K35*L35,"")</f>
      </c>
      <c r="N35" s="19">
        <f>IF(M35="","",IF(M35&gt;=15,"Crítico",IF(M35&gt;=10,"Alto",IF(M35&gt;=5,"Medio","Bajo"))))</f>
      </c>
      <c r="O35" s="19">
        <f>IF(M35="","",IF(M35&gt;Apetito,"Tratar","Aceptar"))</f>
      </c>
      <c r="P35" s="20"/>
      <c r="Q35" s="20"/>
      <c r="R35" s="20"/>
      <c r="S35" s="21"/>
      <c r="T35" s="20"/>
    </row>
    <row r="36" spans="1:20" x14ac:dyDescent="0.25">
      <c r="A36" s="19"/>
      <c r="B36" s="20"/>
      <c r="C36" s="20"/>
      <c r="D36" s="20"/>
      <c r="E36" s="20"/>
      <c r="F36" s="19"/>
      <c r="G36" s="19"/>
      <c r="H36" s="19">
        <f>IF(AND(F36&lt;&gt;"",G36&lt;&gt;""),F36*G36,"")</f>
      </c>
      <c r="I36" s="19">
        <f>IF(H36="","",IF(H36&gt;=15,"Crítico",IF(H36&gt;=10,"Alto",IF(H36&gt;=5,"Medio","Bajo"))))</f>
      </c>
      <c r="J36" s="20"/>
      <c r="K36" s="19"/>
      <c r="L36" s="19"/>
      <c r="M36" s="19">
        <f>IF(AND(K36&lt;&gt;"",L36&lt;&gt;""),K36*L36,"")</f>
      </c>
      <c r="N36" s="19">
        <f>IF(M36="","",IF(M36&gt;=15,"Crítico",IF(M36&gt;=10,"Alto",IF(M36&gt;=5,"Medio","Bajo"))))</f>
      </c>
      <c r="O36" s="19">
        <f>IF(M36="","",IF(M36&gt;Apetito,"Tratar","Aceptar"))</f>
      </c>
      <c r="P36" s="20"/>
      <c r="Q36" s="20"/>
      <c r="R36" s="20"/>
      <c r="S36" s="21"/>
      <c r="T36" s="20"/>
    </row>
    <row r="37" spans="1:20" x14ac:dyDescent="0.25">
      <c r="A37" s="19"/>
      <c r="B37" s="20"/>
      <c r="C37" s="20"/>
      <c r="D37" s="20"/>
      <c r="E37" s="20"/>
      <c r="F37" s="19"/>
      <c r="G37" s="19"/>
      <c r="H37" s="19">
        <f>IF(AND(F37&lt;&gt;"",G37&lt;&gt;""),F37*G37,"")</f>
      </c>
      <c r="I37" s="19">
        <f>IF(H37="","",IF(H37&gt;=15,"Crítico",IF(H37&gt;=10,"Alto",IF(H37&gt;=5,"Medio","Bajo"))))</f>
      </c>
      <c r="J37" s="20"/>
      <c r="K37" s="19"/>
      <c r="L37" s="19"/>
      <c r="M37" s="19">
        <f>IF(AND(K37&lt;&gt;"",L37&lt;&gt;""),K37*L37,"")</f>
      </c>
      <c r="N37" s="19">
        <f>IF(M37="","",IF(M37&gt;=15,"Crítico",IF(M37&gt;=10,"Alto",IF(M37&gt;=5,"Medio","Bajo"))))</f>
      </c>
      <c r="O37" s="19">
        <f>IF(M37="","",IF(M37&gt;Apetito,"Tratar","Aceptar"))</f>
      </c>
      <c r="P37" s="20"/>
      <c r="Q37" s="20"/>
      <c r="R37" s="20"/>
      <c r="S37" s="21"/>
      <c r="T37" s="20"/>
    </row>
    <row r="38" spans="1:20" x14ac:dyDescent="0.25">
      <c r="A38" s="19"/>
      <c r="B38" s="20"/>
      <c r="C38" s="20"/>
      <c r="D38" s="20"/>
      <c r="E38" s="20"/>
      <c r="F38" s="19"/>
      <c r="G38" s="19"/>
      <c r="H38" s="19">
        <f>IF(AND(F38&lt;&gt;"",G38&lt;&gt;""),F38*G38,"")</f>
      </c>
      <c r="I38" s="19">
        <f>IF(H38="","",IF(H38&gt;=15,"Crítico",IF(H38&gt;=10,"Alto",IF(H38&gt;=5,"Medio","Bajo"))))</f>
      </c>
      <c r="J38" s="20"/>
      <c r="K38" s="19"/>
      <c r="L38" s="19"/>
      <c r="M38" s="19">
        <f>IF(AND(K38&lt;&gt;"",L38&lt;&gt;""),K38*L38,"")</f>
      </c>
      <c r="N38" s="19">
        <f>IF(M38="","",IF(M38&gt;=15,"Crítico",IF(M38&gt;=10,"Alto",IF(M38&gt;=5,"Medio","Bajo"))))</f>
      </c>
      <c r="O38" s="19">
        <f>IF(M38="","",IF(M38&gt;Apetito,"Tratar","Aceptar"))</f>
      </c>
      <c r="P38" s="20"/>
      <c r="Q38" s="20"/>
      <c r="R38" s="20"/>
      <c r="S38" s="21"/>
      <c r="T38" s="20"/>
    </row>
    <row r="39" spans="1:20" x14ac:dyDescent="0.25">
      <c r="A39" s="19"/>
      <c r="B39" s="20"/>
      <c r="C39" s="20"/>
      <c r="D39" s="20"/>
      <c r="E39" s="20"/>
      <c r="F39" s="19"/>
      <c r="G39" s="19"/>
      <c r="H39" s="19">
        <f>IF(AND(F39&lt;&gt;"",G39&lt;&gt;""),F39*G39,"")</f>
      </c>
      <c r="I39" s="19">
        <f>IF(H39="","",IF(H39&gt;=15,"Crítico",IF(H39&gt;=10,"Alto",IF(H39&gt;=5,"Medio","Bajo"))))</f>
      </c>
      <c r="J39" s="20"/>
      <c r="K39" s="19"/>
      <c r="L39" s="19"/>
      <c r="M39" s="19">
        <f>IF(AND(K39&lt;&gt;"",L39&lt;&gt;""),K39*L39,"")</f>
      </c>
      <c r="N39" s="19">
        <f>IF(M39="","",IF(M39&gt;=15,"Crítico",IF(M39&gt;=10,"Alto",IF(M39&gt;=5,"Medio","Bajo"))))</f>
      </c>
      <c r="O39" s="19">
        <f>IF(M39="","",IF(M39&gt;Apetito,"Tratar","Aceptar"))</f>
      </c>
      <c r="P39" s="20"/>
      <c r="Q39" s="20"/>
      <c r="R39" s="20"/>
      <c r="S39" s="21"/>
      <c r="T39" s="20"/>
    </row>
    <row r="40" spans="1:20" x14ac:dyDescent="0.25">
      <c r="A40" s="19"/>
      <c r="B40" s="20"/>
      <c r="C40" s="20"/>
      <c r="D40" s="20"/>
      <c r="E40" s="20"/>
      <c r="F40" s="19"/>
      <c r="G40" s="19"/>
      <c r="H40" s="19">
        <f>IF(AND(F40&lt;&gt;"",G40&lt;&gt;""),F40*G40,"")</f>
      </c>
      <c r="I40" s="19">
        <f>IF(H40="","",IF(H40&gt;=15,"Crítico",IF(H40&gt;=10,"Alto",IF(H40&gt;=5,"Medio","Bajo"))))</f>
      </c>
      <c r="J40" s="20"/>
      <c r="K40" s="19"/>
      <c r="L40" s="19"/>
      <c r="M40" s="19">
        <f>IF(AND(K40&lt;&gt;"",L40&lt;&gt;""),K40*L40,"")</f>
      </c>
      <c r="N40" s="19">
        <f>IF(M40="","",IF(M40&gt;=15,"Crítico",IF(M40&gt;=10,"Alto",IF(M40&gt;=5,"Medio","Bajo"))))</f>
      </c>
      <c r="O40" s="19">
        <f>IF(M40="","",IF(M40&gt;Apetito,"Tratar","Aceptar"))</f>
      </c>
      <c r="P40" s="20"/>
      <c r="Q40" s="20"/>
      <c r="R40" s="20"/>
      <c r="S40" s="21"/>
      <c r="T40" s="20"/>
    </row>
    <row r="41" spans="1:20" x14ac:dyDescent="0.25">
      <c r="A41" s="19"/>
      <c r="B41" s="20"/>
      <c r="C41" s="20"/>
      <c r="D41" s="20"/>
      <c r="E41" s="20"/>
      <c r="F41" s="19"/>
      <c r="G41" s="19"/>
      <c r="H41" s="19">
        <f>IF(AND(F41&lt;&gt;"",G41&lt;&gt;""),F41*G41,"")</f>
      </c>
      <c r="I41" s="19">
        <f>IF(H41="","",IF(H41&gt;=15,"Crítico",IF(H41&gt;=10,"Alto",IF(H41&gt;=5,"Medio","Bajo"))))</f>
      </c>
      <c r="J41" s="20"/>
      <c r="K41" s="19"/>
      <c r="L41" s="19"/>
      <c r="M41" s="19">
        <f>IF(AND(K41&lt;&gt;"",L41&lt;&gt;""),K41*L41,"")</f>
      </c>
      <c r="N41" s="19">
        <f>IF(M41="","",IF(M41&gt;=15,"Crítico",IF(M41&gt;=10,"Alto",IF(M41&gt;=5,"Medio","Bajo"))))</f>
      </c>
      <c r="O41" s="19">
        <f>IF(M41="","",IF(M41&gt;Apetito,"Tratar","Aceptar"))</f>
      </c>
      <c r="P41" s="20"/>
      <c r="Q41" s="20"/>
      <c r="R41" s="20"/>
      <c r="S41" s="21"/>
      <c r="T41" s="20"/>
    </row>
    <row r="42" spans="1:20" x14ac:dyDescent="0.25">
      <c r="A42" s="19"/>
      <c r="B42" s="20"/>
      <c r="C42" s="20"/>
      <c r="D42" s="20"/>
      <c r="E42" s="20"/>
      <c r="F42" s="19"/>
      <c r="G42" s="19"/>
      <c r="H42" s="19">
        <f>IF(AND(F42&lt;&gt;"",G42&lt;&gt;""),F42*G42,"")</f>
      </c>
      <c r="I42" s="19">
        <f>IF(H42="","",IF(H42&gt;=15,"Crítico",IF(H42&gt;=10,"Alto",IF(H42&gt;=5,"Medio","Bajo"))))</f>
      </c>
      <c r="J42" s="20"/>
      <c r="K42" s="19"/>
      <c r="L42" s="19"/>
      <c r="M42" s="19">
        <f>IF(AND(K42&lt;&gt;"",L42&lt;&gt;""),K42*L42,"")</f>
      </c>
      <c r="N42" s="19">
        <f>IF(M42="","",IF(M42&gt;=15,"Crítico",IF(M42&gt;=10,"Alto",IF(M42&gt;=5,"Medio","Bajo"))))</f>
      </c>
      <c r="O42" s="19">
        <f>IF(M42="","",IF(M42&gt;Apetito,"Tratar","Aceptar"))</f>
      </c>
      <c r="P42" s="20"/>
      <c r="Q42" s="20"/>
      <c r="R42" s="20"/>
      <c r="S42" s="21"/>
      <c r="T42" s="20"/>
    </row>
    <row r="43" spans="1:20" x14ac:dyDescent="0.25">
      <c r="A43" s="19"/>
      <c r="B43" s="20"/>
      <c r="C43" s="20"/>
      <c r="D43" s="20"/>
      <c r="E43" s="20"/>
      <c r="F43" s="19"/>
      <c r="G43" s="19"/>
      <c r="H43" s="19">
        <f>IF(AND(F43&lt;&gt;"",G43&lt;&gt;""),F43*G43,"")</f>
      </c>
      <c r="I43" s="19">
        <f>IF(H43="","",IF(H43&gt;=15,"Crítico",IF(H43&gt;=10,"Alto",IF(H43&gt;=5,"Medio","Bajo"))))</f>
      </c>
      <c r="J43" s="20"/>
      <c r="K43" s="19"/>
      <c r="L43" s="19"/>
      <c r="M43" s="19">
        <f>IF(AND(K43&lt;&gt;"",L43&lt;&gt;""),K43*L43,"")</f>
      </c>
      <c r="N43" s="19">
        <f>IF(M43="","",IF(M43&gt;=15,"Crítico",IF(M43&gt;=10,"Alto",IF(M43&gt;=5,"Medio","Bajo"))))</f>
      </c>
      <c r="O43" s="19">
        <f>IF(M43="","",IF(M43&gt;Apetito,"Tratar","Aceptar"))</f>
      </c>
      <c r="P43" s="20"/>
      <c r="Q43" s="20"/>
      <c r="R43" s="20"/>
      <c r="S43" s="21"/>
      <c r="T43" s="20"/>
    </row>
    <row r="44" spans="1:20" x14ac:dyDescent="0.25">
      <c r="A44" s="19"/>
      <c r="B44" s="20"/>
      <c r="C44" s="20"/>
      <c r="D44" s="20"/>
      <c r="E44" s="20"/>
      <c r="F44" s="19"/>
      <c r="G44" s="19"/>
      <c r="H44" s="19">
        <f>IF(AND(F44&lt;&gt;"",G44&lt;&gt;""),F44*G44,"")</f>
      </c>
      <c r="I44" s="19">
        <f>IF(H44="","",IF(H44&gt;=15,"Crítico",IF(H44&gt;=10,"Alto",IF(H44&gt;=5,"Medio","Bajo"))))</f>
      </c>
      <c r="J44" s="20"/>
      <c r="K44" s="19"/>
      <c r="L44" s="19"/>
      <c r="M44" s="19">
        <f>IF(AND(K44&lt;&gt;"",L44&lt;&gt;""),K44*L44,"")</f>
      </c>
      <c r="N44" s="19">
        <f>IF(M44="","",IF(M44&gt;=15,"Crítico",IF(M44&gt;=10,"Alto",IF(M44&gt;=5,"Medio","Bajo"))))</f>
      </c>
      <c r="O44" s="19">
        <f>IF(M44="","",IF(M44&gt;Apetito,"Tratar","Aceptar"))</f>
      </c>
      <c r="P44" s="20"/>
      <c r="Q44" s="20"/>
      <c r="R44" s="20"/>
      <c r="S44" s="21"/>
      <c r="T44" s="20"/>
    </row>
    <row r="45" spans="1:20" x14ac:dyDescent="0.25">
      <c r="A45" s="19"/>
      <c r="B45" s="20"/>
      <c r="C45" s="20"/>
      <c r="D45" s="20"/>
      <c r="E45" s="20"/>
      <c r="F45" s="19"/>
      <c r="G45" s="19"/>
      <c r="H45" s="19">
        <f>IF(AND(F45&lt;&gt;"",G45&lt;&gt;""),F45*G45,"")</f>
      </c>
      <c r="I45" s="19">
        <f>IF(H45="","",IF(H45&gt;=15,"Crítico",IF(H45&gt;=10,"Alto",IF(H45&gt;=5,"Medio","Bajo"))))</f>
      </c>
      <c r="J45" s="20"/>
      <c r="K45" s="19"/>
      <c r="L45" s="19"/>
      <c r="M45" s="19">
        <f>IF(AND(K45&lt;&gt;"",L45&lt;&gt;""),K45*L45,"")</f>
      </c>
      <c r="N45" s="19">
        <f>IF(M45="","",IF(M45&gt;=15,"Crítico",IF(M45&gt;=10,"Alto",IF(M45&gt;=5,"Medio","Bajo"))))</f>
      </c>
      <c r="O45" s="19">
        <f>IF(M45="","",IF(M45&gt;Apetito,"Tratar","Aceptar"))</f>
      </c>
      <c r="P45" s="20"/>
      <c r="Q45" s="20"/>
      <c r="R45" s="20"/>
      <c r="S45" s="21"/>
      <c r="T45" s="20"/>
    </row>
    <row r="46" spans="1:20" x14ac:dyDescent="0.25">
      <c r="A46" s="19"/>
      <c r="B46" s="20"/>
      <c r="C46" s="20"/>
      <c r="D46" s="20"/>
      <c r="E46" s="20"/>
      <c r="F46" s="19"/>
      <c r="G46" s="19"/>
      <c r="H46" s="19">
        <f>IF(AND(F46&lt;&gt;"",G46&lt;&gt;""),F46*G46,"")</f>
      </c>
      <c r="I46" s="19">
        <f>IF(H46="","",IF(H46&gt;=15,"Crítico",IF(H46&gt;=10,"Alto",IF(H46&gt;=5,"Medio","Bajo"))))</f>
      </c>
      <c r="J46" s="20"/>
      <c r="K46" s="19"/>
      <c r="L46" s="19"/>
      <c r="M46" s="19">
        <f>IF(AND(K46&lt;&gt;"",L46&lt;&gt;""),K46*L46,"")</f>
      </c>
      <c r="N46" s="19">
        <f>IF(M46="","",IF(M46&gt;=15,"Crítico",IF(M46&gt;=10,"Alto",IF(M46&gt;=5,"Medio","Bajo"))))</f>
      </c>
      <c r="O46" s="19">
        <f>IF(M46="","",IF(M46&gt;Apetito,"Tratar","Aceptar"))</f>
      </c>
      <c r="P46" s="20"/>
      <c r="Q46" s="20"/>
      <c r="R46" s="20"/>
      <c r="S46" s="21"/>
      <c r="T46" s="20"/>
    </row>
    <row r="47" spans="1:20" x14ac:dyDescent="0.25">
      <c r="A47" s="19"/>
      <c r="B47" s="20"/>
      <c r="C47" s="20"/>
      <c r="D47" s="20"/>
      <c r="E47" s="20"/>
      <c r="F47" s="19"/>
      <c r="G47" s="19"/>
      <c r="H47" s="19">
        <f>IF(AND(F47&lt;&gt;"",G47&lt;&gt;""),F47*G47,"")</f>
      </c>
      <c r="I47" s="19">
        <f>IF(H47="","",IF(H47&gt;=15,"Crítico",IF(H47&gt;=10,"Alto",IF(H47&gt;=5,"Medio","Bajo"))))</f>
      </c>
      <c r="J47" s="20"/>
      <c r="K47" s="19"/>
      <c r="L47" s="19"/>
      <c r="M47" s="19">
        <f>IF(AND(K47&lt;&gt;"",L47&lt;&gt;""),K47*L47,"")</f>
      </c>
      <c r="N47" s="19">
        <f>IF(M47="","",IF(M47&gt;=15,"Crítico",IF(M47&gt;=10,"Alto",IF(M47&gt;=5,"Medio","Bajo"))))</f>
      </c>
      <c r="O47" s="19">
        <f>IF(M47="","",IF(M47&gt;Apetito,"Tratar","Aceptar"))</f>
      </c>
      <c r="P47" s="20"/>
      <c r="Q47" s="20"/>
      <c r="R47" s="20"/>
      <c r="S47" s="21"/>
      <c r="T47" s="20"/>
    </row>
    <row r="48" spans="1:20" x14ac:dyDescent="0.25">
      <c r="A48" s="19"/>
      <c r="B48" s="20"/>
      <c r="C48" s="20"/>
      <c r="D48" s="20"/>
      <c r="E48" s="20"/>
      <c r="F48" s="19"/>
      <c r="G48" s="19"/>
      <c r="H48" s="19">
        <f>IF(AND(F48&lt;&gt;"",G48&lt;&gt;""),F48*G48,"")</f>
      </c>
      <c r="I48" s="19">
        <f>IF(H48="","",IF(H48&gt;=15,"Crítico",IF(H48&gt;=10,"Alto",IF(H48&gt;=5,"Medio","Bajo"))))</f>
      </c>
      <c r="J48" s="20"/>
      <c r="K48" s="19"/>
      <c r="L48" s="19"/>
      <c r="M48" s="19">
        <f>IF(AND(K48&lt;&gt;"",L48&lt;&gt;""),K48*L48,"")</f>
      </c>
      <c r="N48" s="19">
        <f>IF(M48="","",IF(M48&gt;=15,"Crítico",IF(M48&gt;=10,"Alto",IF(M48&gt;=5,"Medio","Bajo"))))</f>
      </c>
      <c r="O48" s="19">
        <f>IF(M48="","",IF(M48&gt;Apetito,"Tratar","Aceptar"))</f>
      </c>
      <c r="P48" s="20"/>
      <c r="Q48" s="20"/>
      <c r="R48" s="20"/>
      <c r="S48" s="21"/>
      <c r="T48" s="20"/>
    </row>
    <row r="49" spans="1:20" x14ac:dyDescent="0.25">
      <c r="A49" s="19"/>
      <c r="B49" s="20"/>
      <c r="C49" s="20"/>
      <c r="D49" s="20"/>
      <c r="E49" s="20"/>
      <c r="F49" s="19"/>
      <c r="G49" s="19"/>
      <c r="H49" s="19">
        <f>IF(AND(F49&lt;&gt;"",G49&lt;&gt;""),F49*G49,"")</f>
      </c>
      <c r="I49" s="19">
        <f>IF(H49="","",IF(H49&gt;=15,"Crítico",IF(H49&gt;=10,"Alto",IF(H49&gt;=5,"Medio","Bajo"))))</f>
      </c>
      <c r="J49" s="20"/>
      <c r="K49" s="19"/>
      <c r="L49" s="19"/>
      <c r="M49" s="19">
        <f>IF(AND(K49&lt;&gt;"",L49&lt;&gt;""),K49*L49,"")</f>
      </c>
      <c r="N49" s="19">
        <f>IF(M49="","",IF(M49&gt;=15,"Crítico",IF(M49&gt;=10,"Alto",IF(M49&gt;=5,"Medio","Bajo"))))</f>
      </c>
      <c r="O49" s="19">
        <f>IF(M49="","",IF(M49&gt;Apetito,"Tratar","Aceptar"))</f>
      </c>
      <c r="P49" s="20"/>
      <c r="Q49" s="20"/>
      <c r="R49" s="20"/>
      <c r="S49" s="21"/>
      <c r="T49" s="20"/>
    </row>
    <row r="50" spans="1:20" x14ac:dyDescent="0.25">
      <c r="A50" s="19"/>
      <c r="B50" s="20"/>
      <c r="C50" s="20"/>
      <c r="D50" s="20"/>
      <c r="E50" s="20"/>
      <c r="F50" s="19"/>
      <c r="G50" s="19"/>
      <c r="H50" s="19">
        <f>IF(AND(F50&lt;&gt;"",G50&lt;&gt;""),F50*G50,"")</f>
      </c>
      <c r="I50" s="19">
        <f>IF(H50="","",IF(H50&gt;=15,"Crítico",IF(H50&gt;=10,"Alto",IF(H50&gt;=5,"Medio","Bajo"))))</f>
      </c>
      <c r="J50" s="20"/>
      <c r="K50" s="19"/>
      <c r="L50" s="19"/>
      <c r="M50" s="19">
        <f>IF(AND(K50&lt;&gt;"",L50&lt;&gt;""),K50*L50,"")</f>
      </c>
      <c r="N50" s="19">
        <f>IF(M50="","",IF(M50&gt;=15,"Crítico",IF(M50&gt;=10,"Alto",IF(M50&gt;=5,"Medio","Bajo"))))</f>
      </c>
      <c r="O50" s="19">
        <f>IF(M50="","",IF(M50&gt;Apetito,"Tratar","Aceptar"))</f>
      </c>
      <c r="P50" s="20"/>
      <c r="Q50" s="20"/>
      <c r="R50" s="20"/>
      <c r="S50" s="21"/>
      <c r="T50" s="20"/>
    </row>
    <row r="51" spans="1:20" x14ac:dyDescent="0.25">
      <c r="A51" s="19"/>
      <c r="B51" s="20"/>
      <c r="C51" s="20"/>
      <c r="D51" s="20"/>
      <c r="E51" s="20"/>
      <c r="F51" s="19"/>
      <c r="G51" s="19"/>
      <c r="H51" s="19">
        <f>IF(AND(F51&lt;&gt;"",G51&lt;&gt;""),F51*G51,"")</f>
      </c>
      <c r="I51" s="19">
        <f>IF(H51="","",IF(H51&gt;=15,"Crítico",IF(H51&gt;=10,"Alto",IF(H51&gt;=5,"Medio","Bajo"))))</f>
      </c>
      <c r="J51" s="20"/>
      <c r="K51" s="19"/>
      <c r="L51" s="19"/>
      <c r="M51" s="19">
        <f>IF(AND(K51&lt;&gt;"",L51&lt;&gt;""),K51*L51,"")</f>
      </c>
      <c r="N51" s="19">
        <f>IF(M51="","",IF(M51&gt;=15,"Crítico",IF(M51&gt;=10,"Alto",IF(M51&gt;=5,"Medio","Bajo"))))</f>
      </c>
      <c r="O51" s="19">
        <f>IF(M51="","",IF(M51&gt;Apetito,"Tratar","Aceptar"))</f>
      </c>
      <c r="P51" s="20"/>
      <c r="Q51" s="20"/>
      <c r="R51" s="20"/>
      <c r="S51" s="21"/>
      <c r="T51" s="20"/>
    </row>
    <row r="52" spans="1:20" x14ac:dyDescent="0.25">
      <c r="A52" s="19"/>
      <c r="B52" s="20"/>
      <c r="C52" s="20"/>
      <c r="D52" s="20"/>
      <c r="E52" s="20"/>
      <c r="F52" s="19"/>
      <c r="G52" s="19"/>
      <c r="H52" s="19">
        <f>IF(AND(F52&lt;&gt;"",G52&lt;&gt;""),F52*G52,"")</f>
      </c>
      <c r="I52" s="19">
        <f>IF(H52="","",IF(H52&gt;=15,"Crítico",IF(H52&gt;=10,"Alto",IF(H52&gt;=5,"Medio","Bajo"))))</f>
      </c>
      <c r="J52" s="20"/>
      <c r="K52" s="19"/>
      <c r="L52" s="19"/>
      <c r="M52" s="19">
        <f>IF(AND(K52&lt;&gt;"",L52&lt;&gt;""),K52*L52,"")</f>
      </c>
      <c r="N52" s="19">
        <f>IF(M52="","",IF(M52&gt;=15,"Crítico",IF(M52&gt;=10,"Alto",IF(M52&gt;=5,"Medio","Bajo"))))</f>
      </c>
      <c r="O52" s="19">
        <f>IF(M52="","",IF(M52&gt;Apetito,"Tratar","Aceptar"))</f>
      </c>
      <c r="P52" s="20"/>
      <c r="Q52" s="20"/>
      <c r="R52" s="20"/>
      <c r="S52" s="21"/>
      <c r="T52" s="20"/>
    </row>
    <row r="53" spans="1:20" x14ac:dyDescent="0.25">
      <c r="A53" s="19"/>
      <c r="B53" s="20"/>
      <c r="C53" s="20"/>
      <c r="D53" s="20"/>
      <c r="E53" s="20"/>
      <c r="F53" s="19"/>
      <c r="G53" s="19"/>
      <c r="H53" s="19">
        <f>IF(AND(F53&lt;&gt;"",G53&lt;&gt;""),F53*G53,"")</f>
      </c>
      <c r="I53" s="19">
        <f>IF(H53="","",IF(H53&gt;=15,"Crítico",IF(H53&gt;=10,"Alto",IF(H53&gt;=5,"Medio","Bajo"))))</f>
      </c>
      <c r="J53" s="20"/>
      <c r="K53" s="19"/>
      <c r="L53" s="19"/>
      <c r="M53" s="19">
        <f>IF(AND(K53&lt;&gt;"",L53&lt;&gt;""),K53*L53,"")</f>
      </c>
      <c r="N53" s="19">
        <f>IF(M53="","",IF(M53&gt;=15,"Crítico",IF(M53&gt;=10,"Alto",IF(M53&gt;=5,"Medio","Bajo"))))</f>
      </c>
      <c r="O53" s="19">
        <f>IF(M53="","",IF(M53&gt;Apetito,"Tratar","Aceptar"))</f>
      </c>
      <c r="P53" s="20"/>
      <c r="Q53" s="20"/>
      <c r="R53" s="20"/>
      <c r="S53" s="21"/>
      <c r="T53" s="20"/>
    </row>
    <row r="54" spans="1:20" x14ac:dyDescent="0.25">
      <c r="A54" s="19"/>
      <c r="B54" s="20"/>
      <c r="C54" s="20"/>
      <c r="D54" s="20"/>
      <c r="E54" s="20"/>
      <c r="F54" s="19"/>
      <c r="G54" s="19"/>
      <c r="H54" s="19">
        <f>IF(AND(F54&lt;&gt;"",G54&lt;&gt;""),F54*G54,"")</f>
      </c>
      <c r="I54" s="19">
        <f>IF(H54="","",IF(H54&gt;=15,"Crítico",IF(H54&gt;=10,"Alto",IF(H54&gt;=5,"Medio","Bajo"))))</f>
      </c>
      <c r="J54" s="20"/>
      <c r="K54" s="19"/>
      <c r="L54" s="19"/>
      <c r="M54" s="19">
        <f>IF(AND(K54&lt;&gt;"",L54&lt;&gt;""),K54*L54,"")</f>
      </c>
      <c r="N54" s="19">
        <f>IF(M54="","",IF(M54&gt;=15,"Crítico",IF(M54&gt;=10,"Alto",IF(M54&gt;=5,"Medio","Bajo"))))</f>
      </c>
      <c r="O54" s="19">
        <f>IF(M54="","",IF(M54&gt;Apetito,"Tratar","Aceptar"))</f>
      </c>
      <c r="P54" s="20"/>
      <c r="Q54" s="20"/>
      <c r="R54" s="20"/>
      <c r="S54" s="21"/>
      <c r="T54" s="20"/>
    </row>
    <row r="55" spans="1:20" x14ac:dyDescent="0.25">
      <c r="A55" s="19"/>
      <c r="B55" s="20"/>
      <c r="C55" s="20"/>
      <c r="D55" s="20"/>
      <c r="E55" s="20"/>
      <c r="F55" s="19"/>
      <c r="G55" s="19"/>
      <c r="H55" s="19">
        <f>IF(AND(F55&lt;&gt;"",G55&lt;&gt;""),F55*G55,"")</f>
      </c>
      <c r="I55" s="19">
        <f>IF(H55="","",IF(H55&gt;=15,"Crítico",IF(H55&gt;=10,"Alto",IF(H55&gt;=5,"Medio","Bajo"))))</f>
      </c>
      <c r="J55" s="20"/>
      <c r="K55" s="19"/>
      <c r="L55" s="19"/>
      <c r="M55" s="19">
        <f>IF(AND(K55&lt;&gt;"",L55&lt;&gt;""),K55*L55,"")</f>
      </c>
      <c r="N55" s="19">
        <f>IF(M55="","",IF(M55&gt;=15,"Crítico",IF(M55&gt;=10,"Alto",IF(M55&gt;=5,"Medio","Bajo"))))</f>
      </c>
      <c r="O55" s="19">
        <f>IF(M55="","",IF(M55&gt;Apetito,"Tratar","Aceptar"))</f>
      </c>
      <c r="P55" s="20"/>
      <c r="Q55" s="20"/>
      <c r="R55" s="20"/>
      <c r="S55" s="21"/>
      <c r="T55" s="20"/>
    </row>
    <row r="56" spans="1:20" x14ac:dyDescent="0.25">
      <c r="A56" s="19"/>
      <c r="B56" s="20"/>
      <c r="C56" s="20"/>
      <c r="D56" s="20"/>
      <c r="E56" s="20"/>
      <c r="F56" s="19"/>
      <c r="G56" s="19"/>
      <c r="H56" s="19">
        <f>IF(AND(F56&lt;&gt;"",G56&lt;&gt;""),F56*G56,"")</f>
      </c>
      <c r="I56" s="19">
        <f>IF(H56="","",IF(H56&gt;=15,"Crítico",IF(H56&gt;=10,"Alto",IF(H56&gt;=5,"Medio","Bajo"))))</f>
      </c>
      <c r="J56" s="20"/>
      <c r="K56" s="19"/>
      <c r="L56" s="19"/>
      <c r="M56" s="19">
        <f>IF(AND(K56&lt;&gt;"",L56&lt;&gt;""),K56*L56,"")</f>
      </c>
      <c r="N56" s="19">
        <f>IF(M56="","",IF(M56&gt;=15,"Crítico",IF(M56&gt;=10,"Alto",IF(M56&gt;=5,"Medio","Bajo"))))</f>
      </c>
      <c r="O56" s="19">
        <f>IF(M56="","",IF(M56&gt;Apetito,"Tratar","Aceptar"))</f>
      </c>
      <c r="P56" s="20"/>
      <c r="Q56" s="20"/>
      <c r="R56" s="20"/>
      <c r="S56" s="21"/>
      <c r="T56" s="20"/>
    </row>
    <row r="57" spans="1:20" x14ac:dyDescent="0.25">
      <c r="A57" s="19"/>
      <c r="B57" s="20"/>
      <c r="C57" s="20"/>
      <c r="D57" s="20"/>
      <c r="E57" s="20"/>
      <c r="F57" s="19"/>
      <c r="G57" s="19"/>
      <c r="H57" s="19">
        <f>IF(AND(F57&lt;&gt;"",G57&lt;&gt;""),F57*G57,"")</f>
      </c>
      <c r="I57" s="19">
        <f>IF(H57="","",IF(H57&gt;=15,"Crítico",IF(H57&gt;=10,"Alto",IF(H57&gt;=5,"Medio","Bajo"))))</f>
      </c>
      <c r="J57" s="20"/>
      <c r="K57" s="19"/>
      <c r="L57" s="19"/>
      <c r="M57" s="19">
        <f>IF(AND(K57&lt;&gt;"",L57&lt;&gt;""),K57*L57,"")</f>
      </c>
      <c r="N57" s="19">
        <f>IF(M57="","",IF(M57&gt;=15,"Crítico",IF(M57&gt;=10,"Alto",IF(M57&gt;=5,"Medio","Bajo"))))</f>
      </c>
      <c r="O57" s="19">
        <f>IF(M57="","",IF(M57&gt;Apetito,"Tratar","Aceptar"))</f>
      </c>
      <c r="P57" s="20"/>
      <c r="Q57" s="20"/>
      <c r="R57" s="20"/>
      <c r="S57" s="21"/>
      <c r="T57" s="20"/>
    </row>
    <row r="58" spans="1:20" x14ac:dyDescent="0.25">
      <c r="A58" s="19"/>
      <c r="B58" s="20"/>
      <c r="C58" s="20"/>
      <c r="D58" s="20"/>
      <c r="E58" s="20"/>
      <c r="F58" s="19"/>
      <c r="G58" s="19"/>
      <c r="H58" s="19">
        <f>IF(AND(F58&lt;&gt;"",G58&lt;&gt;""),F58*G58,"")</f>
      </c>
      <c r="I58" s="19">
        <f>IF(H58="","",IF(H58&gt;=15,"Crítico",IF(H58&gt;=10,"Alto",IF(H58&gt;=5,"Medio","Bajo"))))</f>
      </c>
      <c r="J58" s="20"/>
      <c r="K58" s="19"/>
      <c r="L58" s="19"/>
      <c r="M58" s="19">
        <f>IF(AND(K58&lt;&gt;"",L58&lt;&gt;""),K58*L58,"")</f>
      </c>
      <c r="N58" s="19">
        <f>IF(M58="","",IF(M58&gt;=15,"Crítico",IF(M58&gt;=10,"Alto",IF(M58&gt;=5,"Medio","Bajo"))))</f>
      </c>
      <c r="O58" s="19">
        <f>IF(M58="","",IF(M58&gt;Apetito,"Tratar","Aceptar"))</f>
      </c>
      <c r="P58" s="20"/>
      <c r="Q58" s="20"/>
      <c r="R58" s="20"/>
      <c r="S58" s="21"/>
      <c r="T58" s="20"/>
    </row>
    <row r="59" spans="1:20" x14ac:dyDescent="0.25">
      <c r="A59" s="19"/>
      <c r="B59" s="20"/>
      <c r="C59" s="20"/>
      <c r="D59" s="20"/>
      <c r="E59" s="20"/>
      <c r="F59" s="19"/>
      <c r="G59" s="19"/>
      <c r="H59" s="19">
        <f>IF(AND(F59&lt;&gt;"",G59&lt;&gt;""),F59*G59,"")</f>
      </c>
      <c r="I59" s="19">
        <f>IF(H59="","",IF(H59&gt;=15,"Crítico",IF(H59&gt;=10,"Alto",IF(H59&gt;=5,"Medio","Bajo"))))</f>
      </c>
      <c r="J59" s="20"/>
      <c r="K59" s="19"/>
      <c r="L59" s="19"/>
      <c r="M59" s="19">
        <f>IF(AND(K59&lt;&gt;"",L59&lt;&gt;""),K59*L59,"")</f>
      </c>
      <c r="N59" s="19">
        <f>IF(M59="","",IF(M59&gt;=15,"Crítico",IF(M59&gt;=10,"Alto",IF(M59&gt;=5,"Medio","Bajo"))))</f>
      </c>
      <c r="O59" s="19">
        <f>IF(M59="","",IF(M59&gt;Apetito,"Tratar","Aceptar"))</f>
      </c>
      <c r="P59" s="20"/>
      <c r="Q59" s="20"/>
      <c r="R59" s="20"/>
      <c r="S59" s="21"/>
      <c r="T59" s="20"/>
    </row>
    <row r="60" spans="1:20" x14ac:dyDescent="0.25">
      <c r="A60" s="19"/>
      <c r="B60" s="20"/>
      <c r="C60" s="20"/>
      <c r="D60" s="20"/>
      <c r="E60" s="20"/>
      <c r="F60" s="19"/>
      <c r="G60" s="19"/>
      <c r="H60" s="19">
        <f>IF(AND(F60&lt;&gt;"",G60&lt;&gt;""),F60*G60,"")</f>
      </c>
      <c r="I60" s="19">
        <f>IF(H60="","",IF(H60&gt;=15,"Crítico",IF(H60&gt;=10,"Alto",IF(H60&gt;=5,"Medio","Bajo"))))</f>
      </c>
      <c r="J60" s="20"/>
      <c r="K60" s="19"/>
      <c r="L60" s="19"/>
      <c r="M60" s="19">
        <f>IF(AND(K60&lt;&gt;"",L60&lt;&gt;""),K60*L60,"")</f>
      </c>
      <c r="N60" s="19">
        <f>IF(M60="","",IF(M60&gt;=15,"Crítico",IF(M60&gt;=10,"Alto",IF(M60&gt;=5,"Medio","Bajo"))))</f>
      </c>
      <c r="O60" s="19">
        <f>IF(M60="","",IF(M60&gt;Apetito,"Tratar","Aceptar"))</f>
      </c>
      <c r="P60" s="20"/>
      <c r="Q60" s="20"/>
      <c r="R60" s="20"/>
      <c r="S60" s="21"/>
      <c r="T60" s="20"/>
    </row>
    <row r="61" spans="1:20" x14ac:dyDescent="0.25">
      <c r="A61" s="19"/>
      <c r="B61" s="20"/>
      <c r="C61" s="20"/>
      <c r="D61" s="20"/>
      <c r="E61" s="20"/>
      <c r="F61" s="19"/>
      <c r="G61" s="19"/>
      <c r="H61" s="19">
        <f>IF(AND(F61&lt;&gt;"",G61&lt;&gt;""),F61*G61,"")</f>
      </c>
      <c r="I61" s="19">
        <f>IF(H61="","",IF(H61&gt;=15,"Crítico",IF(H61&gt;=10,"Alto",IF(H61&gt;=5,"Medio","Bajo"))))</f>
      </c>
      <c r="J61" s="20"/>
      <c r="K61" s="19"/>
      <c r="L61" s="19"/>
      <c r="M61" s="19">
        <f>IF(AND(K61&lt;&gt;"",L61&lt;&gt;""),K61*L61,"")</f>
      </c>
      <c r="N61" s="19">
        <f>IF(M61="","",IF(M61&gt;=15,"Crítico",IF(M61&gt;=10,"Alto",IF(M61&gt;=5,"Medio","Bajo"))))</f>
      </c>
      <c r="O61" s="19">
        <f>IF(M61="","",IF(M61&gt;Apetito,"Tratar","Aceptar"))</f>
      </c>
      <c r="P61" s="20"/>
      <c r="Q61" s="20"/>
      <c r="R61" s="20"/>
      <c r="S61" s="21"/>
      <c r="T61" s="20"/>
    </row>
    <row r="62" spans="1:20" x14ac:dyDescent="0.25">
      <c r="A62" s="19"/>
      <c r="B62" s="20"/>
      <c r="C62" s="20"/>
      <c r="D62" s="20"/>
      <c r="E62" s="20"/>
      <c r="F62" s="19"/>
      <c r="G62" s="19"/>
      <c r="H62" s="19">
        <f>IF(AND(F62&lt;&gt;"",G62&lt;&gt;""),F62*G62,"")</f>
      </c>
      <c r="I62" s="19">
        <f>IF(H62="","",IF(H62&gt;=15,"Crítico",IF(H62&gt;=10,"Alto",IF(H62&gt;=5,"Medio","Bajo"))))</f>
      </c>
      <c r="J62" s="20"/>
      <c r="K62" s="19"/>
      <c r="L62" s="19"/>
      <c r="M62" s="19">
        <f>IF(AND(K62&lt;&gt;"",L62&lt;&gt;""),K62*L62,"")</f>
      </c>
      <c r="N62" s="19">
        <f>IF(M62="","",IF(M62&gt;=15,"Crítico",IF(M62&gt;=10,"Alto",IF(M62&gt;=5,"Medio","Bajo"))))</f>
      </c>
      <c r="O62" s="19">
        <f>IF(M62="","",IF(M62&gt;Apetito,"Tratar","Aceptar"))</f>
      </c>
      <c r="P62" s="20"/>
      <c r="Q62" s="20"/>
      <c r="R62" s="20"/>
      <c r="S62" s="21"/>
      <c r="T62" s="20"/>
    </row>
    <row r="63" spans="1:20" x14ac:dyDescent="0.25">
      <c r="A63" s="19"/>
      <c r="B63" s="20"/>
      <c r="C63" s="20"/>
      <c r="D63" s="20"/>
      <c r="E63" s="20"/>
      <c r="F63" s="19"/>
      <c r="G63" s="19"/>
      <c r="H63" s="19">
        <f>IF(AND(F63&lt;&gt;"",G63&lt;&gt;""),F63*G63,"")</f>
      </c>
      <c r="I63" s="19">
        <f>IF(H63="","",IF(H63&gt;=15,"Crítico",IF(H63&gt;=10,"Alto",IF(H63&gt;=5,"Medio","Bajo"))))</f>
      </c>
      <c r="J63" s="20"/>
      <c r="K63" s="19"/>
      <c r="L63" s="19"/>
      <c r="M63" s="19">
        <f>IF(AND(K63&lt;&gt;"",L63&lt;&gt;""),K63*L63,"")</f>
      </c>
      <c r="N63" s="19">
        <f>IF(M63="","",IF(M63&gt;=15,"Crítico",IF(M63&gt;=10,"Alto",IF(M63&gt;=5,"Medio","Bajo"))))</f>
      </c>
      <c r="O63" s="19">
        <f>IF(M63="","",IF(M63&gt;Apetito,"Tratar","Aceptar"))</f>
      </c>
      <c r="P63" s="20"/>
      <c r="Q63" s="20"/>
      <c r="R63" s="20"/>
      <c r="S63" s="21"/>
      <c r="T63" s="20"/>
    </row>
    <row r="64" spans="1:20" x14ac:dyDescent="0.25">
      <c r="A64" s="19"/>
      <c r="B64" s="20"/>
      <c r="C64" s="20"/>
      <c r="D64" s="20"/>
      <c r="E64" s="20"/>
      <c r="F64" s="19"/>
      <c r="G64" s="19"/>
      <c r="H64" s="19">
        <f>IF(AND(F64&lt;&gt;"",G64&lt;&gt;""),F64*G64,"")</f>
      </c>
      <c r="I64" s="19">
        <f>IF(H64="","",IF(H64&gt;=15,"Crítico",IF(H64&gt;=10,"Alto",IF(H64&gt;=5,"Medio","Bajo"))))</f>
      </c>
      <c r="J64" s="20"/>
      <c r="K64" s="19"/>
      <c r="L64" s="19"/>
      <c r="M64" s="19">
        <f>IF(AND(K64&lt;&gt;"",L64&lt;&gt;""),K64*L64,"")</f>
      </c>
      <c r="N64" s="19">
        <f>IF(M64="","",IF(M64&gt;=15,"Crítico",IF(M64&gt;=10,"Alto",IF(M64&gt;=5,"Medio","Bajo"))))</f>
      </c>
      <c r="O64" s="19">
        <f>IF(M64="","",IF(M64&gt;Apetito,"Tratar","Aceptar"))</f>
      </c>
      <c r="P64" s="20"/>
      <c r="Q64" s="20"/>
      <c r="R64" s="20"/>
      <c r="S64" s="21"/>
      <c r="T64" s="20"/>
    </row>
    <row r="65" spans="1:20" x14ac:dyDescent="0.25">
      <c r="A65" s="19"/>
      <c r="B65" s="20"/>
      <c r="C65" s="20"/>
      <c r="D65" s="20"/>
      <c r="E65" s="20"/>
      <c r="F65" s="19"/>
      <c r="G65" s="19"/>
      <c r="H65" s="19">
        <f>IF(AND(F65&lt;&gt;"",G65&lt;&gt;""),F65*G65,"")</f>
      </c>
      <c r="I65" s="19">
        <f>IF(H65="","",IF(H65&gt;=15,"Crítico",IF(H65&gt;=10,"Alto",IF(H65&gt;=5,"Medio","Bajo"))))</f>
      </c>
      <c r="J65" s="20"/>
      <c r="K65" s="19"/>
      <c r="L65" s="19"/>
      <c r="M65" s="19">
        <f>IF(AND(K65&lt;&gt;"",L65&lt;&gt;""),K65*L65,"")</f>
      </c>
      <c r="N65" s="19">
        <f>IF(M65="","",IF(M65&gt;=15,"Crítico",IF(M65&gt;=10,"Alto",IF(M65&gt;=5,"Medio","Bajo"))))</f>
      </c>
      <c r="O65" s="19">
        <f>IF(M65="","",IF(M65&gt;Apetito,"Tratar","Aceptar"))</f>
      </c>
      <c r="P65" s="20"/>
      <c r="Q65" s="20"/>
      <c r="R65" s="20"/>
      <c r="S65" s="21"/>
      <c r="T65" s="20"/>
    </row>
    <row r="66" spans="1:20" x14ac:dyDescent="0.25">
      <c r="A66" s="19"/>
      <c r="B66" s="20"/>
      <c r="C66" s="20"/>
      <c r="D66" s="20"/>
      <c r="E66" s="20"/>
      <c r="F66" s="19"/>
      <c r="G66" s="19"/>
      <c r="H66" s="19">
        <f>IF(AND(F66&lt;&gt;"",G66&lt;&gt;""),F66*G66,"")</f>
      </c>
      <c r="I66" s="19">
        <f>IF(H66="","",IF(H66&gt;=15,"Crítico",IF(H66&gt;=10,"Alto",IF(H66&gt;=5,"Medio","Bajo"))))</f>
      </c>
      <c r="J66" s="20"/>
      <c r="K66" s="19"/>
      <c r="L66" s="19"/>
      <c r="M66" s="19">
        <f>IF(AND(K66&lt;&gt;"",L66&lt;&gt;""),K66*L66,"")</f>
      </c>
      <c r="N66" s="19">
        <f>IF(M66="","",IF(M66&gt;=15,"Crítico",IF(M66&gt;=10,"Alto",IF(M66&gt;=5,"Medio","Bajo"))))</f>
      </c>
      <c r="O66" s="19">
        <f>IF(M66="","",IF(M66&gt;Apetito,"Tratar","Aceptar"))</f>
      </c>
      <c r="P66" s="20"/>
      <c r="Q66" s="20"/>
      <c r="R66" s="20"/>
      <c r="S66" s="21"/>
      <c r="T66" s="20"/>
    </row>
    <row r="67" spans="1:20" x14ac:dyDescent="0.25">
      <c r="A67" s="19"/>
      <c r="B67" s="20"/>
      <c r="C67" s="20"/>
      <c r="D67" s="20"/>
      <c r="E67" s="20"/>
      <c r="F67" s="19"/>
      <c r="G67" s="19"/>
      <c r="H67" s="19">
        <f>IF(AND(F67&lt;&gt;"",G67&lt;&gt;""),F67*G67,"")</f>
      </c>
      <c r="I67" s="19">
        <f>IF(H67="","",IF(H67&gt;=15,"Crítico",IF(H67&gt;=10,"Alto",IF(H67&gt;=5,"Medio","Bajo"))))</f>
      </c>
      <c r="J67" s="20"/>
      <c r="K67" s="19"/>
      <c r="L67" s="19"/>
      <c r="M67" s="19">
        <f>IF(AND(K67&lt;&gt;"",L67&lt;&gt;""),K67*L67,"")</f>
      </c>
      <c r="N67" s="19">
        <f>IF(M67="","",IF(M67&gt;=15,"Crítico",IF(M67&gt;=10,"Alto",IF(M67&gt;=5,"Medio","Bajo"))))</f>
      </c>
      <c r="O67" s="19">
        <f>IF(M67="","",IF(M67&gt;Apetito,"Tratar","Aceptar"))</f>
      </c>
      <c r="P67" s="20"/>
      <c r="Q67" s="20"/>
      <c r="R67" s="20"/>
      <c r="S67" s="21"/>
      <c r="T67" s="20"/>
    </row>
    <row r="68" spans="1:20" x14ac:dyDescent="0.25">
      <c r="A68" s="19"/>
      <c r="B68" s="20"/>
      <c r="C68" s="20"/>
      <c r="D68" s="20"/>
      <c r="E68" s="20"/>
      <c r="F68" s="19"/>
      <c r="G68" s="19"/>
      <c r="H68" s="19">
        <f>IF(AND(F68&lt;&gt;"",G68&lt;&gt;""),F68*G68,"")</f>
      </c>
      <c r="I68" s="19">
        <f>IF(H68="","",IF(H68&gt;=15,"Crítico",IF(H68&gt;=10,"Alto",IF(H68&gt;=5,"Medio","Bajo"))))</f>
      </c>
      <c r="J68" s="20"/>
      <c r="K68" s="19"/>
      <c r="L68" s="19"/>
      <c r="M68" s="19">
        <f>IF(AND(K68&lt;&gt;"",L68&lt;&gt;""),K68*L68,"")</f>
      </c>
      <c r="N68" s="19">
        <f>IF(M68="","",IF(M68&gt;=15,"Crítico",IF(M68&gt;=10,"Alto",IF(M68&gt;=5,"Medio","Bajo"))))</f>
      </c>
      <c r="O68" s="19">
        <f>IF(M68="","",IF(M68&gt;Apetito,"Tratar","Aceptar"))</f>
      </c>
      <c r="P68" s="20"/>
      <c r="Q68" s="20"/>
      <c r="R68" s="20"/>
      <c r="S68" s="21"/>
      <c r="T68" s="20"/>
    </row>
    <row r="69" spans="1:20" x14ac:dyDescent="0.25">
      <c r="A69" s="19"/>
      <c r="B69" s="20"/>
      <c r="C69" s="20"/>
      <c r="D69" s="20"/>
      <c r="E69" s="20"/>
      <c r="F69" s="19"/>
      <c r="G69" s="19"/>
      <c r="H69" s="19">
        <f>IF(AND(F69&lt;&gt;"",G69&lt;&gt;""),F69*G69,"")</f>
      </c>
      <c r="I69" s="19">
        <f>IF(H69="","",IF(H69&gt;=15,"Crítico",IF(H69&gt;=10,"Alto",IF(H69&gt;=5,"Medio","Bajo"))))</f>
      </c>
      <c r="J69" s="20"/>
      <c r="K69" s="19"/>
      <c r="L69" s="19"/>
      <c r="M69" s="19">
        <f>IF(AND(K69&lt;&gt;"",L69&lt;&gt;""),K69*L69,"")</f>
      </c>
      <c r="N69" s="19">
        <f>IF(M69="","",IF(M69&gt;=15,"Crítico",IF(M69&gt;=10,"Alto",IF(M69&gt;=5,"Medio","Bajo"))))</f>
      </c>
      <c r="O69" s="19">
        <f>IF(M69="","",IF(M69&gt;Apetito,"Tratar","Aceptar"))</f>
      </c>
      <c r="P69" s="20"/>
      <c r="Q69" s="20"/>
      <c r="R69" s="20"/>
      <c r="S69" s="21"/>
      <c r="T69" s="20"/>
    </row>
    <row r="70" spans="1:20" x14ac:dyDescent="0.25">
      <c r="A70" s="19"/>
      <c r="B70" s="20"/>
      <c r="C70" s="20"/>
      <c r="D70" s="20"/>
      <c r="E70" s="20"/>
      <c r="F70" s="19"/>
      <c r="G70" s="19"/>
      <c r="H70" s="19">
        <f>IF(AND(F70&lt;&gt;"",G70&lt;&gt;""),F70*G70,"")</f>
      </c>
      <c r="I70" s="19">
        <f>IF(H70="","",IF(H70&gt;=15,"Crítico",IF(H70&gt;=10,"Alto",IF(H70&gt;=5,"Medio","Bajo"))))</f>
      </c>
      <c r="J70" s="20"/>
      <c r="K70" s="19"/>
      <c r="L70" s="19"/>
      <c r="M70" s="19">
        <f>IF(AND(K70&lt;&gt;"",L70&lt;&gt;""),K70*L70,"")</f>
      </c>
      <c r="N70" s="19">
        <f>IF(M70="","",IF(M70&gt;=15,"Crítico",IF(M70&gt;=10,"Alto",IF(M70&gt;=5,"Medio","Bajo"))))</f>
      </c>
      <c r="O70" s="19">
        <f>IF(M70="","",IF(M70&gt;Apetito,"Tratar","Aceptar"))</f>
      </c>
      <c r="P70" s="20"/>
      <c r="Q70" s="20"/>
      <c r="R70" s="20"/>
      <c r="S70" s="21"/>
      <c r="T70" s="20"/>
    </row>
    <row r="71" spans="1:20" x14ac:dyDescent="0.25">
      <c r="A71" s="19"/>
      <c r="B71" s="20"/>
      <c r="C71" s="20"/>
      <c r="D71" s="20"/>
      <c r="E71" s="20"/>
      <c r="F71" s="19"/>
      <c r="G71" s="19"/>
      <c r="H71" s="19">
        <f>IF(AND(F71&lt;&gt;"",G71&lt;&gt;""),F71*G71,"")</f>
      </c>
      <c r="I71" s="19">
        <f>IF(H71="","",IF(H71&gt;=15,"Crítico",IF(H71&gt;=10,"Alto",IF(H71&gt;=5,"Medio","Bajo"))))</f>
      </c>
      <c r="J71" s="20"/>
      <c r="K71" s="19"/>
      <c r="L71" s="19"/>
      <c r="M71" s="19">
        <f>IF(AND(K71&lt;&gt;"",L71&lt;&gt;""),K71*L71,"")</f>
      </c>
      <c r="N71" s="19">
        <f>IF(M71="","",IF(M71&gt;=15,"Crítico",IF(M71&gt;=10,"Alto",IF(M71&gt;=5,"Medio","Bajo"))))</f>
      </c>
      <c r="O71" s="19">
        <f>IF(M71="","",IF(M71&gt;Apetito,"Tratar","Aceptar"))</f>
      </c>
      <c r="P71" s="20"/>
      <c r="Q71" s="20"/>
      <c r="R71" s="20"/>
      <c r="S71" s="21"/>
      <c r="T71" s="20"/>
    </row>
    <row r="72" spans="1:20" x14ac:dyDescent="0.25">
      <c r="A72" s="19"/>
      <c r="B72" s="20"/>
      <c r="C72" s="20"/>
      <c r="D72" s="20"/>
      <c r="E72" s="20"/>
      <c r="F72" s="19"/>
      <c r="G72" s="19"/>
      <c r="H72" s="19">
        <f>IF(AND(F72&lt;&gt;"",G72&lt;&gt;""),F72*G72,"")</f>
      </c>
      <c r="I72" s="19">
        <f>IF(H72="","",IF(H72&gt;=15,"Crítico",IF(H72&gt;=10,"Alto",IF(H72&gt;=5,"Medio","Bajo"))))</f>
      </c>
      <c r="J72" s="20"/>
      <c r="K72" s="19"/>
      <c r="L72" s="19"/>
      <c r="M72" s="19">
        <f>IF(AND(K72&lt;&gt;"",L72&lt;&gt;""),K72*L72,"")</f>
      </c>
      <c r="N72" s="19">
        <f>IF(M72="","",IF(M72&gt;=15,"Crítico",IF(M72&gt;=10,"Alto",IF(M72&gt;=5,"Medio","Bajo"))))</f>
      </c>
      <c r="O72" s="19">
        <f>IF(M72="","",IF(M72&gt;Apetito,"Tratar","Aceptar"))</f>
      </c>
      <c r="P72" s="20"/>
      <c r="Q72" s="20"/>
      <c r="R72" s="20"/>
      <c r="S72" s="21"/>
      <c r="T72" s="20"/>
    </row>
    <row r="73" spans="1:20" x14ac:dyDescent="0.25">
      <c r="A73" s="19"/>
      <c r="B73" s="20"/>
      <c r="C73" s="20"/>
      <c r="D73" s="20"/>
      <c r="E73" s="20"/>
      <c r="F73" s="19"/>
      <c r="G73" s="19"/>
      <c r="H73" s="19">
        <f>IF(AND(F73&lt;&gt;"",G73&lt;&gt;""),F73*G73,"")</f>
      </c>
      <c r="I73" s="19">
        <f>IF(H73="","",IF(H73&gt;=15,"Crítico",IF(H73&gt;=10,"Alto",IF(H73&gt;=5,"Medio","Bajo"))))</f>
      </c>
      <c r="J73" s="20"/>
      <c r="K73" s="19"/>
      <c r="L73" s="19"/>
      <c r="M73" s="19">
        <f>IF(AND(K73&lt;&gt;"",L73&lt;&gt;""),K73*L73,"")</f>
      </c>
      <c r="N73" s="19">
        <f>IF(M73="","",IF(M73&gt;=15,"Crítico",IF(M73&gt;=10,"Alto",IF(M73&gt;=5,"Medio","Bajo"))))</f>
      </c>
      <c r="O73" s="19">
        <f>IF(M73="","",IF(M73&gt;Apetito,"Tratar","Aceptar"))</f>
      </c>
      <c r="P73" s="20"/>
      <c r="Q73" s="20"/>
      <c r="R73" s="20"/>
      <c r="S73" s="21"/>
      <c r="T73" s="20"/>
    </row>
    <row r="74" spans="1:20" x14ac:dyDescent="0.25">
      <c r="A74" s="19"/>
      <c r="B74" s="20"/>
      <c r="C74" s="20"/>
      <c r="D74" s="20"/>
      <c r="E74" s="20"/>
      <c r="F74" s="19"/>
      <c r="G74" s="19"/>
      <c r="H74" s="19">
        <f>IF(AND(F74&lt;&gt;"",G74&lt;&gt;""),F74*G74,"")</f>
      </c>
      <c r="I74" s="19">
        <f>IF(H74="","",IF(H74&gt;=15,"Crítico",IF(H74&gt;=10,"Alto",IF(H74&gt;=5,"Medio","Bajo"))))</f>
      </c>
      <c r="J74" s="20"/>
      <c r="K74" s="19"/>
      <c r="L74" s="19"/>
      <c r="M74" s="19">
        <f>IF(AND(K74&lt;&gt;"",L74&lt;&gt;""),K74*L74,"")</f>
      </c>
      <c r="N74" s="19">
        <f>IF(M74="","",IF(M74&gt;=15,"Crítico",IF(M74&gt;=10,"Alto",IF(M74&gt;=5,"Medio","Bajo"))))</f>
      </c>
      <c r="O74" s="19">
        <f>IF(M74="","",IF(M74&gt;Apetito,"Tratar","Aceptar"))</f>
      </c>
      <c r="P74" s="20"/>
      <c r="Q74" s="20"/>
      <c r="R74" s="20"/>
      <c r="S74" s="21"/>
      <c r="T74" s="20"/>
    </row>
    <row r="75" spans="1:20" x14ac:dyDescent="0.25">
      <c r="A75" s="19"/>
      <c r="B75" s="20"/>
      <c r="C75" s="20"/>
      <c r="D75" s="20"/>
      <c r="E75" s="20"/>
      <c r="F75" s="19"/>
      <c r="G75" s="19"/>
      <c r="H75" s="19">
        <f>IF(AND(F75&lt;&gt;"",G75&lt;&gt;""),F75*G75,"")</f>
      </c>
      <c r="I75" s="19">
        <f>IF(H75="","",IF(H75&gt;=15,"Crítico",IF(H75&gt;=10,"Alto",IF(H75&gt;=5,"Medio","Bajo"))))</f>
      </c>
      <c r="J75" s="20"/>
      <c r="K75" s="19"/>
      <c r="L75" s="19"/>
      <c r="M75" s="19">
        <f>IF(AND(K75&lt;&gt;"",L75&lt;&gt;""),K75*L75,"")</f>
      </c>
      <c r="N75" s="19">
        <f>IF(M75="","",IF(M75&gt;=15,"Crítico",IF(M75&gt;=10,"Alto",IF(M75&gt;=5,"Medio","Bajo"))))</f>
      </c>
      <c r="O75" s="19">
        <f>IF(M75="","",IF(M75&gt;Apetito,"Tratar","Aceptar"))</f>
      </c>
      <c r="P75" s="20"/>
      <c r="Q75" s="20"/>
      <c r="R75" s="20"/>
      <c r="S75" s="21"/>
      <c r="T75" s="20"/>
    </row>
    <row r="76" spans="1:20" x14ac:dyDescent="0.25">
      <c r="A76" s="19"/>
      <c r="B76" s="20"/>
      <c r="C76" s="20"/>
      <c r="D76" s="20"/>
      <c r="E76" s="20"/>
      <c r="F76" s="19"/>
      <c r="G76" s="19"/>
      <c r="H76" s="19">
        <f>IF(AND(F76&lt;&gt;"",G76&lt;&gt;""),F76*G76,"")</f>
      </c>
      <c r="I76" s="19">
        <f>IF(H76="","",IF(H76&gt;=15,"Crítico",IF(H76&gt;=10,"Alto",IF(H76&gt;=5,"Medio","Bajo"))))</f>
      </c>
      <c r="J76" s="20"/>
      <c r="K76" s="19"/>
      <c r="L76" s="19"/>
      <c r="M76" s="19">
        <f>IF(AND(K76&lt;&gt;"",L76&lt;&gt;""),K76*L76,"")</f>
      </c>
      <c r="N76" s="19">
        <f>IF(M76="","",IF(M76&gt;=15,"Crítico",IF(M76&gt;=10,"Alto",IF(M76&gt;=5,"Medio","Bajo"))))</f>
      </c>
      <c r="O76" s="19">
        <f>IF(M76="","",IF(M76&gt;Apetito,"Tratar","Aceptar"))</f>
      </c>
      <c r="P76" s="20"/>
      <c r="Q76" s="20"/>
      <c r="R76" s="20"/>
      <c r="S76" s="21"/>
      <c r="T76" s="20"/>
    </row>
    <row r="77" spans="1:20" x14ac:dyDescent="0.25">
      <c r="A77" s="19"/>
      <c r="B77" s="20"/>
      <c r="C77" s="20"/>
      <c r="D77" s="20"/>
      <c r="E77" s="20"/>
      <c r="F77" s="19"/>
      <c r="G77" s="19"/>
      <c r="H77" s="19">
        <f>IF(AND(F77&lt;&gt;"",G77&lt;&gt;""),F77*G77,"")</f>
      </c>
      <c r="I77" s="19">
        <f>IF(H77="","",IF(H77&gt;=15,"Crítico",IF(H77&gt;=10,"Alto",IF(H77&gt;=5,"Medio","Bajo"))))</f>
      </c>
      <c r="J77" s="20"/>
      <c r="K77" s="19"/>
      <c r="L77" s="19"/>
      <c r="M77" s="19">
        <f>IF(AND(K77&lt;&gt;"",L77&lt;&gt;""),K77*L77,"")</f>
      </c>
      <c r="N77" s="19">
        <f>IF(M77="","",IF(M77&gt;=15,"Crítico",IF(M77&gt;=10,"Alto",IF(M77&gt;=5,"Medio","Bajo"))))</f>
      </c>
      <c r="O77" s="19">
        <f>IF(M77="","",IF(M77&gt;Apetito,"Tratar","Aceptar"))</f>
      </c>
      <c r="P77" s="20"/>
      <c r="Q77" s="20"/>
      <c r="R77" s="20"/>
      <c r="S77" s="21"/>
      <c r="T77" s="20"/>
    </row>
    <row r="78" spans="1:20" x14ac:dyDescent="0.25">
      <c r="A78" s="19"/>
      <c r="B78" s="20"/>
      <c r="C78" s="20"/>
      <c r="D78" s="20"/>
      <c r="E78" s="20"/>
      <c r="F78" s="19"/>
      <c r="G78" s="19"/>
      <c r="H78" s="19">
        <f>IF(AND(F78&lt;&gt;"",G78&lt;&gt;""),F78*G78,"")</f>
      </c>
      <c r="I78" s="19">
        <f>IF(H78="","",IF(H78&gt;=15,"Crítico",IF(H78&gt;=10,"Alto",IF(H78&gt;=5,"Medio","Bajo"))))</f>
      </c>
      <c r="J78" s="20"/>
      <c r="K78" s="19"/>
      <c r="L78" s="19"/>
      <c r="M78" s="19">
        <f>IF(AND(K78&lt;&gt;"",L78&lt;&gt;""),K78*L78,"")</f>
      </c>
      <c r="N78" s="19">
        <f>IF(M78="","",IF(M78&gt;=15,"Crítico",IF(M78&gt;=10,"Alto",IF(M78&gt;=5,"Medio","Bajo"))))</f>
      </c>
      <c r="O78" s="19">
        <f>IF(M78="","",IF(M78&gt;Apetito,"Tratar","Aceptar"))</f>
      </c>
      <c r="P78" s="20"/>
      <c r="Q78" s="20"/>
      <c r="R78" s="20"/>
      <c r="S78" s="21"/>
      <c r="T78" s="20"/>
    </row>
    <row r="79" spans="1:20" x14ac:dyDescent="0.25">
      <c r="A79" s="19"/>
      <c r="B79" s="20"/>
      <c r="C79" s="20"/>
      <c r="D79" s="20"/>
      <c r="E79" s="20"/>
      <c r="F79" s="19"/>
      <c r="G79" s="19"/>
      <c r="H79" s="19">
        <f>IF(AND(F79&lt;&gt;"",G79&lt;&gt;""),F79*G79,"")</f>
      </c>
      <c r="I79" s="19">
        <f>IF(H79="","",IF(H79&gt;=15,"Crítico",IF(H79&gt;=10,"Alto",IF(H79&gt;=5,"Medio","Bajo"))))</f>
      </c>
      <c r="J79" s="20"/>
      <c r="K79" s="19"/>
      <c r="L79" s="19"/>
      <c r="M79" s="19">
        <f>IF(AND(K79&lt;&gt;"",L79&lt;&gt;""),K79*L79,"")</f>
      </c>
      <c r="N79" s="19">
        <f>IF(M79="","",IF(M79&gt;=15,"Crítico",IF(M79&gt;=10,"Alto",IF(M79&gt;=5,"Medio","Bajo"))))</f>
      </c>
      <c r="O79" s="19">
        <f>IF(M79="","",IF(M79&gt;Apetito,"Tratar","Aceptar"))</f>
      </c>
      <c r="P79" s="20"/>
      <c r="Q79" s="20"/>
      <c r="R79" s="20"/>
      <c r="S79" s="21"/>
      <c r="T79" s="20"/>
    </row>
    <row r="80" spans="1:20" x14ac:dyDescent="0.25">
      <c r="A80" s="19"/>
      <c r="B80" s="20"/>
      <c r="C80" s="20"/>
      <c r="D80" s="20"/>
      <c r="E80" s="20"/>
      <c r="F80" s="19"/>
      <c r="G80" s="19"/>
      <c r="H80" s="19">
        <f>IF(AND(F80&lt;&gt;"",G80&lt;&gt;""),F80*G80,"")</f>
      </c>
      <c r="I80" s="19">
        <f>IF(H80="","",IF(H80&gt;=15,"Crítico",IF(H80&gt;=10,"Alto",IF(H80&gt;=5,"Medio","Bajo"))))</f>
      </c>
      <c r="J80" s="20"/>
      <c r="K80" s="19"/>
      <c r="L80" s="19"/>
      <c r="M80" s="19">
        <f>IF(AND(K80&lt;&gt;"",L80&lt;&gt;""),K80*L80,"")</f>
      </c>
      <c r="N80" s="19">
        <f>IF(M80="","",IF(M80&gt;=15,"Crítico",IF(M80&gt;=10,"Alto",IF(M80&gt;=5,"Medio","Bajo"))))</f>
      </c>
      <c r="O80" s="19">
        <f>IF(M80="","",IF(M80&gt;Apetito,"Tratar","Aceptar"))</f>
      </c>
      <c r="P80" s="20"/>
      <c r="Q80" s="20"/>
      <c r="R80" s="20"/>
      <c r="S80" s="21"/>
      <c r="T80" s="20"/>
    </row>
    <row r="81" spans="1:20" x14ac:dyDescent="0.25">
      <c r="A81" s="19"/>
      <c r="B81" s="20"/>
      <c r="C81" s="20"/>
      <c r="D81" s="20"/>
      <c r="E81" s="20"/>
      <c r="F81" s="19"/>
      <c r="G81" s="19"/>
      <c r="H81" s="19">
        <f>IF(AND(F81&lt;&gt;"",G81&lt;&gt;""),F81*G81,"")</f>
      </c>
      <c r="I81" s="19">
        <f>IF(H81="","",IF(H81&gt;=15,"Crítico",IF(H81&gt;=10,"Alto",IF(H81&gt;=5,"Medio","Bajo"))))</f>
      </c>
      <c r="J81" s="20"/>
      <c r="K81" s="19"/>
      <c r="L81" s="19"/>
      <c r="M81" s="19">
        <f>IF(AND(K81&lt;&gt;"",L81&lt;&gt;""),K81*L81,"")</f>
      </c>
      <c r="N81" s="19">
        <f>IF(M81="","",IF(M81&gt;=15,"Crítico",IF(M81&gt;=10,"Alto",IF(M81&gt;=5,"Medio","Bajo"))))</f>
      </c>
      <c r="O81" s="19">
        <f>IF(M81="","",IF(M81&gt;Apetito,"Tratar","Aceptar"))</f>
      </c>
      <c r="P81" s="20"/>
      <c r="Q81" s="20"/>
      <c r="R81" s="20"/>
      <c r="S81" s="21"/>
      <c r="T81" s="20"/>
    </row>
    <row r="82" spans="1:20" x14ac:dyDescent="0.25">
      <c r="A82" s="19"/>
      <c r="B82" s="20"/>
      <c r="C82" s="20"/>
      <c r="D82" s="20"/>
      <c r="E82" s="20"/>
      <c r="F82" s="19"/>
      <c r="G82" s="19"/>
      <c r="H82" s="19">
        <f>IF(AND(F82&lt;&gt;"",G82&lt;&gt;""),F82*G82,"")</f>
      </c>
      <c r="I82" s="19">
        <f>IF(H82="","",IF(H82&gt;=15,"Crítico",IF(H82&gt;=10,"Alto",IF(H82&gt;=5,"Medio","Bajo"))))</f>
      </c>
      <c r="J82" s="20"/>
      <c r="K82" s="19"/>
      <c r="L82" s="19"/>
      <c r="M82" s="19">
        <f>IF(AND(K82&lt;&gt;"",L82&lt;&gt;""),K82*L82,"")</f>
      </c>
      <c r="N82" s="19">
        <f>IF(M82="","",IF(M82&gt;=15,"Crítico",IF(M82&gt;=10,"Alto",IF(M82&gt;=5,"Medio","Bajo"))))</f>
      </c>
      <c r="O82" s="19">
        <f>IF(M82="","",IF(M82&gt;Apetito,"Tratar","Aceptar"))</f>
      </c>
      <c r="P82" s="20"/>
      <c r="Q82" s="20"/>
      <c r="R82" s="20"/>
      <c r="S82" s="21"/>
      <c r="T82" s="20"/>
    </row>
    <row r="83" spans="1:20" x14ac:dyDescent="0.25">
      <c r="A83" s="19"/>
      <c r="B83" s="20"/>
      <c r="C83" s="20"/>
      <c r="D83" s="20"/>
      <c r="E83" s="20"/>
      <c r="F83" s="19"/>
      <c r="G83" s="19"/>
      <c r="H83" s="19">
        <f>IF(AND(F83&lt;&gt;"",G83&lt;&gt;""),F83*G83,"")</f>
      </c>
      <c r="I83" s="19">
        <f>IF(H83="","",IF(H83&gt;=15,"Crítico",IF(H83&gt;=10,"Alto",IF(H83&gt;=5,"Medio","Bajo"))))</f>
      </c>
      <c r="J83" s="20"/>
      <c r="K83" s="19"/>
      <c r="L83" s="19"/>
      <c r="M83" s="19">
        <f>IF(AND(K83&lt;&gt;"",L83&lt;&gt;""),K83*L83,"")</f>
      </c>
      <c r="N83" s="19">
        <f>IF(M83="","",IF(M83&gt;=15,"Crítico",IF(M83&gt;=10,"Alto",IF(M83&gt;=5,"Medio","Bajo"))))</f>
      </c>
      <c r="O83" s="19">
        <f>IF(M83="","",IF(M83&gt;Apetito,"Tratar","Aceptar"))</f>
      </c>
      <c r="P83" s="20"/>
      <c r="Q83" s="20"/>
      <c r="R83" s="20"/>
      <c r="S83" s="21"/>
      <c r="T83" s="20"/>
    </row>
    <row r="84" spans="1:20" x14ac:dyDescent="0.25">
      <c r="A84" s="19"/>
      <c r="B84" s="20"/>
      <c r="C84" s="20"/>
      <c r="D84" s="20"/>
      <c r="E84" s="20"/>
      <c r="F84" s="19"/>
      <c r="G84" s="19"/>
      <c r="H84" s="19">
        <f>IF(AND(F84&lt;&gt;"",G84&lt;&gt;""),F84*G84,"")</f>
      </c>
      <c r="I84" s="19">
        <f>IF(H84="","",IF(H84&gt;=15,"Crítico",IF(H84&gt;=10,"Alto",IF(H84&gt;=5,"Medio","Bajo"))))</f>
      </c>
      <c r="J84" s="20"/>
      <c r="K84" s="19"/>
      <c r="L84" s="19"/>
      <c r="M84" s="19">
        <f>IF(AND(K84&lt;&gt;"",L84&lt;&gt;""),K84*L84,"")</f>
      </c>
      <c r="N84" s="19">
        <f>IF(M84="","",IF(M84&gt;=15,"Crítico",IF(M84&gt;=10,"Alto",IF(M84&gt;=5,"Medio","Bajo"))))</f>
      </c>
      <c r="O84" s="19">
        <f>IF(M84="","",IF(M84&gt;Apetito,"Tratar","Aceptar"))</f>
      </c>
      <c r="P84" s="20"/>
      <c r="Q84" s="20"/>
      <c r="R84" s="20"/>
      <c r="S84" s="21"/>
      <c r="T84" s="20"/>
    </row>
    <row r="85" spans="1:20" x14ac:dyDescent="0.25">
      <c r="A85" s="19"/>
      <c r="B85" s="20"/>
      <c r="C85" s="20"/>
      <c r="D85" s="20"/>
      <c r="E85" s="20"/>
      <c r="F85" s="19"/>
      <c r="G85" s="19"/>
      <c r="H85" s="19">
        <f>IF(AND(F85&lt;&gt;"",G85&lt;&gt;""),F85*G85,"")</f>
      </c>
      <c r="I85" s="19">
        <f>IF(H85="","",IF(H85&gt;=15,"Crítico",IF(H85&gt;=10,"Alto",IF(H85&gt;=5,"Medio","Bajo"))))</f>
      </c>
      <c r="J85" s="20"/>
      <c r="K85" s="19"/>
      <c r="L85" s="19"/>
      <c r="M85" s="19">
        <f>IF(AND(K85&lt;&gt;"",L85&lt;&gt;""),K85*L85,"")</f>
      </c>
      <c r="N85" s="19">
        <f>IF(M85="","",IF(M85&gt;=15,"Crítico",IF(M85&gt;=10,"Alto",IF(M85&gt;=5,"Medio","Bajo"))))</f>
      </c>
      <c r="O85" s="19">
        <f>IF(M85="","",IF(M85&gt;Apetito,"Tratar","Aceptar"))</f>
      </c>
      <c r="P85" s="20"/>
      <c r="Q85" s="20"/>
      <c r="R85" s="20"/>
      <c r="S85" s="21"/>
      <c r="T85" s="20"/>
    </row>
    <row r="86" spans="1:20" x14ac:dyDescent="0.25">
      <c r="A86" s="19"/>
      <c r="B86" s="20"/>
      <c r="C86" s="20"/>
      <c r="D86" s="20"/>
      <c r="E86" s="20"/>
      <c r="F86" s="19"/>
      <c r="G86" s="19"/>
      <c r="H86" s="19">
        <f>IF(AND(F86&lt;&gt;"",G86&lt;&gt;""),F86*G86,"")</f>
      </c>
      <c r="I86" s="19">
        <f>IF(H86="","",IF(H86&gt;=15,"Crítico",IF(H86&gt;=10,"Alto",IF(H86&gt;=5,"Medio","Bajo"))))</f>
      </c>
      <c r="J86" s="20"/>
      <c r="K86" s="19"/>
      <c r="L86" s="19"/>
      <c r="M86" s="19">
        <f>IF(AND(K86&lt;&gt;"",L86&lt;&gt;""),K86*L86,"")</f>
      </c>
      <c r="N86" s="19">
        <f>IF(M86="","",IF(M86&gt;=15,"Crítico",IF(M86&gt;=10,"Alto",IF(M86&gt;=5,"Medio","Bajo"))))</f>
      </c>
      <c r="O86" s="19">
        <f>IF(M86="","",IF(M86&gt;Apetito,"Tratar","Aceptar"))</f>
      </c>
      <c r="P86" s="20"/>
      <c r="Q86" s="20"/>
      <c r="R86" s="20"/>
      <c r="S86" s="21"/>
      <c r="T86" s="20"/>
    </row>
    <row r="87" spans="1:20" x14ac:dyDescent="0.25">
      <c r="A87" s="19"/>
      <c r="B87" s="20"/>
      <c r="C87" s="20"/>
      <c r="D87" s="20"/>
      <c r="E87" s="20"/>
      <c r="F87" s="19"/>
      <c r="G87" s="19"/>
      <c r="H87" s="19">
        <f>IF(AND(F87&lt;&gt;"",G87&lt;&gt;""),F87*G87,"")</f>
      </c>
      <c r="I87" s="19">
        <f>IF(H87="","",IF(H87&gt;=15,"Crítico",IF(H87&gt;=10,"Alto",IF(H87&gt;=5,"Medio","Bajo"))))</f>
      </c>
      <c r="J87" s="20"/>
      <c r="K87" s="19"/>
      <c r="L87" s="19"/>
      <c r="M87" s="19">
        <f>IF(AND(K87&lt;&gt;"",L87&lt;&gt;""),K87*L87,"")</f>
      </c>
      <c r="N87" s="19">
        <f>IF(M87="","",IF(M87&gt;=15,"Crítico",IF(M87&gt;=10,"Alto",IF(M87&gt;=5,"Medio","Bajo"))))</f>
      </c>
      <c r="O87" s="19">
        <f>IF(M87="","",IF(M87&gt;Apetito,"Tratar","Aceptar"))</f>
      </c>
      <c r="P87" s="20"/>
      <c r="Q87" s="20"/>
      <c r="R87" s="20"/>
      <c r="S87" s="21"/>
      <c r="T87" s="20"/>
    </row>
    <row r="88" spans="1:20" x14ac:dyDescent="0.25">
      <c r="A88" s="19"/>
      <c r="B88" s="20"/>
      <c r="C88" s="20"/>
      <c r="D88" s="20"/>
      <c r="E88" s="20"/>
      <c r="F88" s="19"/>
      <c r="G88" s="19"/>
      <c r="H88" s="19">
        <f>IF(AND(F88&lt;&gt;"",G88&lt;&gt;""),F88*G88,"")</f>
      </c>
      <c r="I88" s="19">
        <f>IF(H88="","",IF(H88&gt;=15,"Crítico",IF(H88&gt;=10,"Alto",IF(H88&gt;=5,"Medio","Bajo"))))</f>
      </c>
      <c r="J88" s="20"/>
      <c r="K88" s="19"/>
      <c r="L88" s="19"/>
      <c r="M88" s="19">
        <f>IF(AND(K88&lt;&gt;"",L88&lt;&gt;""),K88*L88,"")</f>
      </c>
      <c r="N88" s="19">
        <f>IF(M88="","",IF(M88&gt;=15,"Crítico",IF(M88&gt;=10,"Alto",IF(M88&gt;=5,"Medio","Bajo"))))</f>
      </c>
      <c r="O88" s="19">
        <f>IF(M88="","",IF(M88&gt;Apetito,"Tratar","Aceptar"))</f>
      </c>
      <c r="P88" s="20"/>
      <c r="Q88" s="20"/>
      <c r="R88" s="20"/>
      <c r="S88" s="21"/>
      <c r="T88" s="20"/>
    </row>
    <row r="89" spans="1:20" x14ac:dyDescent="0.25">
      <c r="A89" s="19"/>
      <c r="B89" s="20"/>
      <c r="C89" s="20"/>
      <c r="D89" s="20"/>
      <c r="E89" s="20"/>
      <c r="F89" s="19"/>
      <c r="G89" s="19"/>
      <c r="H89" s="19">
        <f>IF(AND(F89&lt;&gt;"",G89&lt;&gt;""),F89*G89,"")</f>
      </c>
      <c r="I89" s="19">
        <f>IF(H89="","",IF(H89&gt;=15,"Crítico",IF(H89&gt;=10,"Alto",IF(H89&gt;=5,"Medio","Bajo"))))</f>
      </c>
      <c r="J89" s="20"/>
      <c r="K89" s="19"/>
      <c r="L89" s="19"/>
      <c r="M89" s="19">
        <f>IF(AND(K89&lt;&gt;"",L89&lt;&gt;""),K89*L89,"")</f>
      </c>
      <c r="N89" s="19">
        <f>IF(M89="","",IF(M89&gt;=15,"Crítico",IF(M89&gt;=10,"Alto",IF(M89&gt;=5,"Medio","Bajo"))))</f>
      </c>
      <c r="O89" s="19">
        <f>IF(M89="","",IF(M89&gt;Apetito,"Tratar","Aceptar"))</f>
      </c>
      <c r="P89" s="20"/>
      <c r="Q89" s="20"/>
      <c r="R89" s="20"/>
      <c r="S89" s="21"/>
      <c r="T89" s="20"/>
    </row>
    <row r="90" spans="1:20" x14ac:dyDescent="0.25">
      <c r="A90" s="19"/>
      <c r="B90" s="20"/>
      <c r="C90" s="20"/>
      <c r="D90" s="20"/>
      <c r="E90" s="20"/>
      <c r="F90" s="19"/>
      <c r="G90" s="19"/>
      <c r="H90" s="19">
        <f>IF(AND(F90&lt;&gt;"",G90&lt;&gt;""),F90*G90,"")</f>
      </c>
      <c r="I90" s="19">
        <f>IF(H90="","",IF(H90&gt;=15,"Crítico",IF(H90&gt;=10,"Alto",IF(H90&gt;=5,"Medio","Bajo"))))</f>
      </c>
      <c r="J90" s="20"/>
      <c r="K90" s="19"/>
      <c r="L90" s="19"/>
      <c r="M90" s="19">
        <f>IF(AND(K90&lt;&gt;"",L90&lt;&gt;""),K90*L90,"")</f>
      </c>
      <c r="N90" s="19">
        <f>IF(M90="","",IF(M90&gt;=15,"Crítico",IF(M90&gt;=10,"Alto",IF(M90&gt;=5,"Medio","Bajo"))))</f>
      </c>
      <c r="O90" s="19">
        <f>IF(M90="","",IF(M90&gt;Apetito,"Tratar","Aceptar"))</f>
      </c>
      <c r="P90" s="20"/>
      <c r="Q90" s="20"/>
      <c r="R90" s="20"/>
      <c r="S90" s="21"/>
      <c r="T90" s="20"/>
    </row>
    <row r="91" spans="1:20" x14ac:dyDescent="0.25">
      <c r="A91" s="19"/>
      <c r="B91" s="20"/>
      <c r="C91" s="20"/>
      <c r="D91" s="20"/>
      <c r="E91" s="20"/>
      <c r="F91" s="19"/>
      <c r="G91" s="19"/>
      <c r="H91" s="19">
        <f>IF(AND(F91&lt;&gt;"",G91&lt;&gt;""),F91*G91,"")</f>
      </c>
      <c r="I91" s="19">
        <f>IF(H91="","",IF(H91&gt;=15,"Crítico",IF(H91&gt;=10,"Alto",IF(H91&gt;=5,"Medio","Bajo"))))</f>
      </c>
      <c r="J91" s="20"/>
      <c r="K91" s="19"/>
      <c r="L91" s="19"/>
      <c r="M91" s="19">
        <f>IF(AND(K91&lt;&gt;"",L91&lt;&gt;""),K91*L91,"")</f>
      </c>
      <c r="N91" s="19">
        <f>IF(M91="","",IF(M91&gt;=15,"Crítico",IF(M91&gt;=10,"Alto",IF(M91&gt;=5,"Medio","Bajo"))))</f>
      </c>
      <c r="O91" s="19">
        <f>IF(M91="","",IF(M91&gt;Apetito,"Tratar","Aceptar"))</f>
      </c>
      <c r="P91" s="20"/>
      <c r="Q91" s="20"/>
      <c r="R91" s="20"/>
      <c r="S91" s="21"/>
      <c r="T91" s="20"/>
    </row>
    <row r="92" spans="1:20" x14ac:dyDescent="0.25">
      <c r="A92" s="19"/>
      <c r="B92" s="20"/>
      <c r="C92" s="20"/>
      <c r="D92" s="20"/>
      <c r="E92" s="20"/>
      <c r="F92" s="19"/>
      <c r="G92" s="19"/>
      <c r="H92" s="19">
        <f>IF(AND(F92&lt;&gt;"",G92&lt;&gt;""),F92*G92,"")</f>
      </c>
      <c r="I92" s="19">
        <f>IF(H92="","",IF(H92&gt;=15,"Crítico",IF(H92&gt;=10,"Alto",IF(H92&gt;=5,"Medio","Bajo"))))</f>
      </c>
      <c r="J92" s="20"/>
      <c r="K92" s="19"/>
      <c r="L92" s="19"/>
      <c r="M92" s="19">
        <f>IF(AND(K92&lt;&gt;"",L92&lt;&gt;""),K92*L92,"")</f>
      </c>
      <c r="N92" s="19">
        <f>IF(M92="","",IF(M92&gt;=15,"Crítico",IF(M92&gt;=10,"Alto",IF(M92&gt;=5,"Medio","Bajo"))))</f>
      </c>
      <c r="O92" s="19">
        <f>IF(M92="","",IF(M92&gt;Apetito,"Tratar","Aceptar"))</f>
      </c>
      <c r="P92" s="20"/>
      <c r="Q92" s="20"/>
      <c r="R92" s="20"/>
      <c r="S92" s="21"/>
      <c r="T92" s="20"/>
    </row>
    <row r="93" spans="1:20" x14ac:dyDescent="0.25">
      <c r="A93" s="19"/>
      <c r="B93" s="20"/>
      <c r="C93" s="20"/>
      <c r="D93" s="20"/>
      <c r="E93" s="20"/>
      <c r="F93" s="19"/>
      <c r="G93" s="19"/>
      <c r="H93" s="19">
        <f>IF(AND(F93&lt;&gt;"",G93&lt;&gt;""),F93*G93,"")</f>
      </c>
      <c r="I93" s="19">
        <f>IF(H93="","",IF(H93&gt;=15,"Crítico",IF(H93&gt;=10,"Alto",IF(H93&gt;=5,"Medio","Bajo"))))</f>
      </c>
      <c r="J93" s="20"/>
      <c r="K93" s="19"/>
      <c r="L93" s="19"/>
      <c r="M93" s="19">
        <f>IF(AND(K93&lt;&gt;"",L93&lt;&gt;""),K93*L93,"")</f>
      </c>
      <c r="N93" s="19">
        <f>IF(M93="","",IF(M93&gt;=15,"Crítico",IF(M93&gt;=10,"Alto",IF(M93&gt;=5,"Medio","Bajo"))))</f>
      </c>
      <c r="O93" s="19">
        <f>IF(M93="","",IF(M93&gt;Apetito,"Tratar","Aceptar"))</f>
      </c>
      <c r="P93" s="20"/>
      <c r="Q93" s="20"/>
      <c r="R93" s="20"/>
      <c r="S93" s="21"/>
      <c r="T93" s="20"/>
    </row>
    <row r="94" spans="1:20" x14ac:dyDescent="0.25">
      <c r="A94" s="19"/>
      <c r="B94" s="20"/>
      <c r="C94" s="20"/>
      <c r="D94" s="20"/>
      <c r="E94" s="20"/>
      <c r="F94" s="19"/>
      <c r="G94" s="19"/>
      <c r="H94" s="19">
        <f>IF(AND(F94&lt;&gt;"",G94&lt;&gt;""),F94*G94,"")</f>
      </c>
      <c r="I94" s="19">
        <f>IF(H94="","",IF(H94&gt;=15,"Crítico",IF(H94&gt;=10,"Alto",IF(H94&gt;=5,"Medio","Bajo"))))</f>
      </c>
      <c r="J94" s="20"/>
      <c r="K94" s="19"/>
      <c r="L94" s="19"/>
      <c r="M94" s="19">
        <f>IF(AND(K94&lt;&gt;"",L94&lt;&gt;""),K94*L94,"")</f>
      </c>
      <c r="N94" s="19">
        <f>IF(M94="","",IF(M94&gt;=15,"Crítico",IF(M94&gt;=10,"Alto",IF(M94&gt;=5,"Medio","Bajo"))))</f>
      </c>
      <c r="O94" s="19">
        <f>IF(M94="","",IF(M94&gt;Apetito,"Tratar","Aceptar"))</f>
      </c>
      <c r="P94" s="20"/>
      <c r="Q94" s="20"/>
      <c r="R94" s="20"/>
      <c r="S94" s="21"/>
      <c r="T94" s="20"/>
    </row>
    <row r="95" spans="1:20" x14ac:dyDescent="0.25">
      <c r="A95" s="19"/>
      <c r="B95" s="20"/>
      <c r="C95" s="20"/>
      <c r="D95" s="20"/>
      <c r="E95" s="20"/>
      <c r="F95" s="19"/>
      <c r="G95" s="19"/>
      <c r="H95" s="19">
        <f>IF(AND(F95&lt;&gt;"",G95&lt;&gt;""),F95*G95,"")</f>
      </c>
      <c r="I95" s="19">
        <f>IF(H95="","",IF(H95&gt;=15,"Crítico",IF(H95&gt;=10,"Alto",IF(H95&gt;=5,"Medio","Bajo"))))</f>
      </c>
      <c r="J95" s="20"/>
      <c r="K95" s="19"/>
      <c r="L95" s="19"/>
      <c r="M95" s="19">
        <f>IF(AND(K95&lt;&gt;"",L95&lt;&gt;""),K95*L95,"")</f>
      </c>
      <c r="N95" s="19">
        <f>IF(M95="","",IF(M95&gt;=15,"Crítico",IF(M95&gt;=10,"Alto",IF(M95&gt;=5,"Medio","Bajo"))))</f>
      </c>
      <c r="O95" s="19">
        <f>IF(M95="","",IF(M95&gt;Apetito,"Tratar","Aceptar"))</f>
      </c>
      <c r="P95" s="20"/>
      <c r="Q95" s="20"/>
      <c r="R95" s="20"/>
      <c r="S95" s="21"/>
      <c r="T95" s="20"/>
    </row>
    <row r="96" spans="1:20" x14ac:dyDescent="0.25">
      <c r="A96" s="19"/>
      <c r="B96" s="20"/>
      <c r="C96" s="20"/>
      <c r="D96" s="20"/>
      <c r="E96" s="20"/>
      <c r="F96" s="19"/>
      <c r="G96" s="19"/>
      <c r="H96" s="19">
        <f>IF(AND(F96&lt;&gt;"",G96&lt;&gt;""),F96*G96,"")</f>
      </c>
      <c r="I96" s="19">
        <f>IF(H96="","",IF(H96&gt;=15,"Crítico",IF(H96&gt;=10,"Alto",IF(H96&gt;=5,"Medio","Bajo"))))</f>
      </c>
      <c r="J96" s="20"/>
      <c r="K96" s="19"/>
      <c r="L96" s="19"/>
      <c r="M96" s="19">
        <f>IF(AND(K96&lt;&gt;"",L96&lt;&gt;""),K96*L96,"")</f>
      </c>
      <c r="N96" s="19">
        <f>IF(M96="","",IF(M96&gt;=15,"Crítico",IF(M96&gt;=10,"Alto",IF(M96&gt;=5,"Medio","Bajo"))))</f>
      </c>
      <c r="O96" s="19">
        <f>IF(M96="","",IF(M96&gt;Apetito,"Tratar","Aceptar"))</f>
      </c>
      <c r="P96" s="20"/>
      <c r="Q96" s="20"/>
      <c r="R96" s="20"/>
      <c r="S96" s="21"/>
      <c r="T96" s="20"/>
    </row>
    <row r="97" spans="1:20" x14ac:dyDescent="0.25">
      <c r="A97" s="19"/>
      <c r="B97" s="20"/>
      <c r="C97" s="20"/>
      <c r="D97" s="20"/>
      <c r="E97" s="20"/>
      <c r="F97" s="19"/>
      <c r="G97" s="19"/>
      <c r="H97" s="19">
        <f>IF(AND(F97&lt;&gt;"",G97&lt;&gt;""),F97*G97,"")</f>
      </c>
      <c r="I97" s="19">
        <f>IF(H97="","",IF(H97&gt;=15,"Crítico",IF(H97&gt;=10,"Alto",IF(H97&gt;=5,"Medio","Bajo"))))</f>
      </c>
      <c r="J97" s="20"/>
      <c r="K97" s="19"/>
      <c r="L97" s="19"/>
      <c r="M97" s="19">
        <f>IF(AND(K97&lt;&gt;"",L97&lt;&gt;""),K97*L97,"")</f>
      </c>
      <c r="N97" s="19">
        <f>IF(M97="","",IF(M97&gt;=15,"Crítico",IF(M97&gt;=10,"Alto",IF(M97&gt;=5,"Medio","Bajo"))))</f>
      </c>
      <c r="O97" s="19">
        <f>IF(M97="","",IF(M97&gt;Apetito,"Tratar","Aceptar"))</f>
      </c>
      <c r="P97" s="20"/>
      <c r="Q97" s="20"/>
      <c r="R97" s="20"/>
      <c r="S97" s="21"/>
      <c r="T97" s="20"/>
    </row>
    <row r="98" spans="1:20" x14ac:dyDescent="0.25">
      <c r="A98" s="19"/>
      <c r="B98" s="20"/>
      <c r="C98" s="20"/>
      <c r="D98" s="20"/>
      <c r="E98" s="20"/>
      <c r="F98" s="19"/>
      <c r="G98" s="19"/>
      <c r="H98" s="19">
        <f>IF(AND(F98&lt;&gt;"",G98&lt;&gt;""),F98*G98,"")</f>
      </c>
      <c r="I98" s="19">
        <f>IF(H98="","",IF(H98&gt;=15,"Crítico",IF(H98&gt;=10,"Alto",IF(H98&gt;=5,"Medio","Bajo"))))</f>
      </c>
      <c r="J98" s="20"/>
      <c r="K98" s="19"/>
      <c r="L98" s="19"/>
      <c r="M98" s="19">
        <f>IF(AND(K98&lt;&gt;"",L98&lt;&gt;""),K98*L98,"")</f>
      </c>
      <c r="N98" s="19">
        <f>IF(M98="","",IF(M98&gt;=15,"Crítico",IF(M98&gt;=10,"Alto",IF(M98&gt;=5,"Medio","Bajo"))))</f>
      </c>
      <c r="O98" s="19">
        <f>IF(M98="","",IF(M98&gt;Apetito,"Tratar","Aceptar"))</f>
      </c>
      <c r="P98" s="20"/>
      <c r="Q98" s="20"/>
      <c r="R98" s="20"/>
      <c r="S98" s="21"/>
      <c r="T98" s="20"/>
    </row>
    <row r="99" spans="1:20" x14ac:dyDescent="0.25">
      <c r="A99" s="19"/>
      <c r="B99" s="20"/>
      <c r="C99" s="20"/>
      <c r="D99" s="20"/>
      <c r="E99" s="20"/>
      <c r="F99" s="19"/>
      <c r="G99" s="19"/>
      <c r="H99" s="19">
        <f>IF(AND(F99&lt;&gt;"",G99&lt;&gt;""),F99*G99,"")</f>
      </c>
      <c r="I99" s="19">
        <f>IF(H99="","",IF(H99&gt;=15,"Crítico",IF(H99&gt;=10,"Alto",IF(H99&gt;=5,"Medio","Bajo"))))</f>
      </c>
      <c r="J99" s="20"/>
      <c r="K99" s="19"/>
      <c r="L99" s="19"/>
      <c r="M99" s="19">
        <f>IF(AND(K99&lt;&gt;"",L99&lt;&gt;""),K99*L99,"")</f>
      </c>
      <c r="N99" s="19">
        <f>IF(M99="","",IF(M99&gt;=15,"Crítico",IF(M99&gt;=10,"Alto",IF(M99&gt;=5,"Medio","Bajo"))))</f>
      </c>
      <c r="O99" s="19">
        <f>IF(M99="","",IF(M99&gt;Apetito,"Tratar","Aceptar"))</f>
      </c>
      <c r="P99" s="20"/>
      <c r="Q99" s="20"/>
      <c r="R99" s="20"/>
      <c r="S99" s="21"/>
      <c r="T99" s="20"/>
    </row>
    <row r="100" spans="1:20" x14ac:dyDescent="0.25">
      <c r="A100" s="19"/>
      <c r="B100" s="20"/>
      <c r="C100" s="20"/>
      <c r="D100" s="20"/>
      <c r="E100" s="20"/>
      <c r="F100" s="19"/>
      <c r="G100" s="19"/>
      <c r="H100" s="19">
        <f>IF(AND(F100&lt;&gt;"",G100&lt;&gt;""),F100*G100,"")</f>
      </c>
      <c r="I100" s="19">
        <f>IF(H100="","",IF(H100&gt;=15,"Crítico",IF(H100&gt;=10,"Alto",IF(H100&gt;=5,"Medio","Bajo"))))</f>
      </c>
      <c r="J100" s="20"/>
      <c r="K100" s="19"/>
      <c r="L100" s="19"/>
      <c r="M100" s="19">
        <f>IF(AND(K100&lt;&gt;"",L100&lt;&gt;""),K100*L100,"")</f>
      </c>
      <c r="N100" s="19">
        <f>IF(M100="","",IF(M100&gt;=15,"Crítico",IF(M100&gt;=10,"Alto",IF(M100&gt;=5,"Medio","Bajo"))))</f>
      </c>
      <c r="O100" s="19">
        <f>IF(M100="","",IF(M100&gt;Apetito,"Tratar","Aceptar"))</f>
      </c>
      <c r="P100" s="20"/>
      <c r="Q100" s="20"/>
      <c r="R100" s="20"/>
      <c r="S100" s="21"/>
      <c r="T100" s="20"/>
    </row>
    <row r="101" spans="1:20" x14ac:dyDescent="0.25">
      <c r="A101" s="19"/>
      <c r="B101" s="20"/>
      <c r="C101" s="20"/>
      <c r="D101" s="20"/>
      <c r="E101" s="20"/>
      <c r="F101" s="19"/>
      <c r="G101" s="19"/>
      <c r="H101" s="19">
        <f>IF(AND(F101&lt;&gt;"",G101&lt;&gt;""),F101*G101,"")</f>
      </c>
      <c r="I101" s="19">
        <f>IF(H101="","",IF(H101&gt;=15,"Crítico",IF(H101&gt;=10,"Alto",IF(H101&gt;=5,"Medio","Bajo"))))</f>
      </c>
      <c r="J101" s="20"/>
      <c r="K101" s="19"/>
      <c r="L101" s="19"/>
      <c r="M101" s="19">
        <f>IF(AND(K101&lt;&gt;"",L101&lt;&gt;""),K101*L101,"")</f>
      </c>
      <c r="N101" s="19">
        <f>IF(M101="","",IF(M101&gt;=15,"Crítico",IF(M101&gt;=10,"Alto",IF(M101&gt;=5,"Medio","Bajo"))))</f>
      </c>
      <c r="O101" s="19">
        <f>IF(M101="","",IF(M101&gt;Apetito,"Tratar","Aceptar"))</f>
      </c>
      <c r="P101" s="20"/>
      <c r="Q101" s="20"/>
      <c r="R101" s="20"/>
      <c r="S101" s="21"/>
      <c r="T101" s="20"/>
    </row>
    <row r="102" spans="1:20" x14ac:dyDescent="0.25">
      <c r="A102" s="19"/>
      <c r="B102" s="20"/>
      <c r="C102" s="20"/>
      <c r="D102" s="20"/>
      <c r="E102" s="20"/>
      <c r="F102" s="19"/>
      <c r="G102" s="19"/>
      <c r="H102" s="19">
        <f>IF(AND(F102&lt;&gt;"",G102&lt;&gt;""),F102*G102,"")</f>
      </c>
      <c r="I102" s="19">
        <f>IF(H102="","",IF(H102&gt;=15,"Crítico",IF(H102&gt;=10,"Alto",IF(H102&gt;=5,"Medio","Bajo"))))</f>
      </c>
      <c r="J102" s="20"/>
      <c r="K102" s="19"/>
      <c r="L102" s="19"/>
      <c r="M102" s="19">
        <f>IF(AND(K102&lt;&gt;"",L102&lt;&gt;""),K102*L102,"")</f>
      </c>
      <c r="N102" s="19">
        <f>IF(M102="","",IF(M102&gt;=15,"Crítico",IF(M102&gt;=10,"Alto",IF(M102&gt;=5,"Medio","Bajo"))))</f>
      </c>
      <c r="O102" s="19">
        <f>IF(M102="","",IF(M102&gt;Apetito,"Tratar","Aceptar"))</f>
      </c>
      <c r="P102" s="20"/>
      <c r="Q102" s="20"/>
      <c r="R102" s="20"/>
      <c r="S102" s="21"/>
      <c r="T102" s="20"/>
    </row>
  </sheetData>
  <mergeCells count="4">
    <mergeCell ref="A1:E1"/>
    <mergeCell ref="F1:I1"/>
    <mergeCell ref="J1:N1"/>
    <mergeCell ref="O1:T1"/>
  </mergeCells>
  <conditionalFormatting sqref="H3:I102">
    <cfRule type="expression" dxfId="0" priority="1">
      <formula>AND(ISNUMBER($H3),$H3&gt;=1,$H3&lt;=4)</formula>
    </cfRule>
    <cfRule type="expression" dxfId="1" priority="2">
      <formula>AND(ISNUMBER($H3),$H3&gt;=5,$H3&lt;=9)</formula>
    </cfRule>
    <cfRule type="expression" dxfId="2" priority="3">
      <formula>AND(ISNUMBER($H3),$H3&gt;=10,$H3&lt;=14)</formula>
    </cfRule>
    <cfRule type="expression" dxfId="3" priority="4">
      <formula>AND(ISNUMBER($H3),$H3&gt;=15,$H3&lt;=25)</formula>
    </cfRule>
  </conditionalFormatting>
  <conditionalFormatting sqref="M3:N102">
    <cfRule type="expression" dxfId="4" priority="1">
      <formula>AND(ISNUMBER($M3),$M3&gt;=1,$M3&lt;=4)</formula>
    </cfRule>
    <cfRule type="expression" dxfId="5" priority="2">
      <formula>AND(ISNUMBER($M3),$M3&gt;=5,$M3&lt;=9)</formula>
    </cfRule>
    <cfRule type="expression" dxfId="6" priority="3">
      <formula>AND(ISNUMBER($M3),$M3&gt;=10,$M3&lt;=14)</formula>
    </cfRule>
    <cfRule type="expression" dxfId="7" priority="4">
      <formula>AND(ISNUMBER($M3),$M3&gt;=15,$M3&lt;=25)</formula>
    </cfRule>
  </conditionalFormatting>
  <conditionalFormatting sqref="O3:O102">
    <cfRule type="cellIs" dxfId="8" priority="1" operator="equal">
      <formula>"Tratar"</formula>
    </cfRule>
  </conditionalFormatting>
  <dataValidations count="8">
    <dataValidation type="whole" allowBlank="1" showErrorMessage="1" errorTitle="Valor no válido" error="Usa un número del 1 al 5." sqref="F10:G102">
      <formula1>1</formula1>
      <formula2>5</formula2>
    </dataValidation>
    <dataValidation type="whole" allowBlank="1" showErrorMessage="1" errorTitle="Valor no válido" error="Usa un número del 1 al 5." sqref="F3:G102">
      <formula1>1</formula1>
      <formula2>5</formula2>
    </dataValidation>
    <dataValidation type="whole" allowBlank="1" showErrorMessage="1" errorTitle="Valor no válido" error="Usa un número del 1 al 5." sqref="K10:L102">
      <formula1>1</formula1>
      <formula2>5</formula2>
    </dataValidation>
    <dataValidation type="whole" allowBlank="1" showErrorMessage="1" errorTitle="Valor no válido" error="Usa un número del 1 al 5." sqref="K3:L102">
      <formula1>1</formula1>
      <formula2>5</formula2>
    </dataValidation>
    <dataValidation type="list" allowBlank="1" sqref="P10:P102">
      <formula1>"Reducir,Transferir,Aceptar,Evitar"</formula1>
    </dataValidation>
    <dataValidation type="list" allowBlank="1" sqref="P3:P102">
      <formula1>"Reducir,Transferir,Aceptar,Evitar"</formula1>
    </dataValidation>
    <dataValidation type="list" allowBlank="1" sqref="T10:T102">
      <formula1>"Pendiente,En curso,Hecho"</formula1>
    </dataValidation>
    <dataValidation type="list" allowBlank="1" sqref="T3:T102">
      <formula1>"Pendiente,En curso,Hecho"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4" customWidth="1"/>
    <col min="3" max="3" width="5" customWidth="1"/>
    <col min="4" max="8" width="12" customWidth="1"/>
    <col min="9" max="9" width="4" customWidth="1"/>
    <col min="10" max="10" width="14" customWidth="1"/>
    <col min="11" max="11" width="5" customWidth="1"/>
    <col min="12" max="16" width="12" customWidth="1"/>
  </cols>
  <sheetData>
    <row r="2" spans="2:2" x14ac:dyDescent="0.25">
      <c r="B2" s="22" t="s">
        <v>112</v>
      </c>
    </row>
    <row r="3" spans="2:2" x14ac:dyDescent="0.25">
      <c r="B3" s="15" t="s">
        <v>113</v>
      </c>
    </row>
    <row r="5" spans="2:16" x14ac:dyDescent="0.25">
      <c r="B5" s="23" t="s">
        <v>114</v>
      </c>
      <c r="C5" s="23"/>
      <c r="D5" s="23"/>
      <c r="E5" s="23"/>
      <c r="F5" s="23"/>
      <c r="G5" s="23"/>
      <c r="H5" s="23"/>
      <c r="J5" s="23" t="s">
        <v>115</v>
      </c>
      <c r="K5" s="23"/>
      <c r="L5" s="23"/>
      <c r="M5" s="23"/>
      <c r="N5" s="23"/>
      <c r="O5" s="23"/>
      <c r="P5" s="23"/>
    </row>
    <row r="6" ht="46" customHeight="1" spans="2:16" x14ac:dyDescent="0.25">
      <c r="B6" s="24" t="s">
        <v>12</v>
      </c>
      <c r="C6" s="25">
        <v>5</v>
      </c>
      <c r="D6" s="26">
        <f>IFERROR(1/(1/COUNTIFS('Registro de riesgos'!$F$3:$F$102,5,'Registro de riesgos'!$G$3:$G$102,1)),"")</f>
      </c>
      <c r="E6" s="27">
        <f>IFERROR(1/(1/COUNTIFS('Registro de riesgos'!$F$3:$F$102,5,'Registro de riesgos'!$G$3:$G$102,2)),"")</f>
      </c>
      <c r="F6" s="28">
        <f>IFERROR(1/(1/COUNTIFS('Registro de riesgos'!$F$3:$F$102,5,'Registro de riesgos'!$G$3:$G$102,3)),"")</f>
      </c>
      <c r="G6" s="28">
        <f>IFERROR(1/(1/COUNTIFS('Registro de riesgos'!$F$3:$F$102,5,'Registro de riesgos'!$G$3:$G$102,4)),"")</f>
      </c>
      <c r="H6" s="28">
        <f>IFERROR(1/(1/COUNTIFS('Registro de riesgos'!$F$3:$F$102,5,'Registro de riesgos'!$G$3:$G$102,5)),"")</f>
      </c>
      <c r="J6" s="24" t="s">
        <v>12</v>
      </c>
      <c r="K6" s="25">
        <v>5</v>
      </c>
      <c r="L6" s="26">
        <f>IFERROR(1/(1/COUNTIFS('Registro de riesgos'!$K$3:$K$102,5,'Registro de riesgos'!$L$3:$L$102,1)),"")</f>
      </c>
      <c r="M6" s="27">
        <f>IFERROR(1/(1/COUNTIFS('Registro de riesgos'!$K$3:$K$102,5,'Registro de riesgos'!$L$3:$L$102,2)),"")</f>
      </c>
      <c r="N6" s="28">
        <f>IFERROR(1/(1/COUNTIFS('Registro de riesgos'!$K$3:$K$102,5,'Registro de riesgos'!$L$3:$L$102,3)),"")</f>
      </c>
      <c r="O6" s="28">
        <f>IFERROR(1/(1/COUNTIFS('Registro de riesgos'!$K$3:$K$102,5,'Registro de riesgos'!$L$3:$L$102,4)),"")</f>
      </c>
      <c r="P6" s="28">
        <f>IFERROR(1/(1/COUNTIFS('Registro de riesgos'!$K$3:$K$102,5,'Registro de riesgos'!$L$3:$L$102,5)),"")</f>
      </c>
    </row>
    <row r="7" ht="46" customHeight="1" spans="2:16" x14ac:dyDescent="0.25">
      <c r="B7" s="24"/>
      <c r="C7" s="25">
        <v>4</v>
      </c>
      <c r="D7" s="29">
        <f>IFERROR(1/(1/COUNTIFS('Registro de riesgos'!$F$3:$F$102,4,'Registro de riesgos'!$G$3:$G$102,1)),"")</f>
      </c>
      <c r="E7" s="26">
        <f>IFERROR(1/(1/COUNTIFS('Registro de riesgos'!$F$3:$F$102,4,'Registro de riesgos'!$G$3:$G$102,2)),"")</f>
      </c>
      <c r="F7" s="27">
        <f>IFERROR(1/(1/COUNTIFS('Registro de riesgos'!$F$3:$F$102,4,'Registro de riesgos'!$G$3:$G$102,3)),"")</f>
      </c>
      <c r="G7" s="28">
        <f>IFERROR(1/(1/COUNTIFS('Registro de riesgos'!$F$3:$F$102,4,'Registro de riesgos'!$G$3:$G$102,4)),"")</f>
      </c>
      <c r="H7" s="28">
        <f>IFERROR(1/(1/COUNTIFS('Registro de riesgos'!$F$3:$F$102,4,'Registro de riesgos'!$G$3:$G$102,5)),"")</f>
      </c>
      <c r="J7" s="24"/>
      <c r="K7" s="25">
        <v>4</v>
      </c>
      <c r="L7" s="29">
        <f>IFERROR(1/(1/COUNTIFS('Registro de riesgos'!$K$3:$K$102,4,'Registro de riesgos'!$L$3:$L$102,1)),"")</f>
      </c>
      <c r="M7" s="26">
        <f>IFERROR(1/(1/COUNTIFS('Registro de riesgos'!$K$3:$K$102,4,'Registro de riesgos'!$L$3:$L$102,2)),"")</f>
      </c>
      <c r="N7" s="27">
        <f>IFERROR(1/(1/COUNTIFS('Registro de riesgos'!$K$3:$K$102,4,'Registro de riesgos'!$L$3:$L$102,3)),"")</f>
      </c>
      <c r="O7" s="28">
        <f>IFERROR(1/(1/COUNTIFS('Registro de riesgos'!$K$3:$K$102,4,'Registro de riesgos'!$L$3:$L$102,4)),"")</f>
      </c>
      <c r="P7" s="28">
        <f>IFERROR(1/(1/COUNTIFS('Registro de riesgos'!$K$3:$K$102,4,'Registro de riesgos'!$L$3:$L$102,5)),"")</f>
      </c>
    </row>
    <row r="8" ht="46" customHeight="1" spans="2:16" x14ac:dyDescent="0.25">
      <c r="B8" s="24"/>
      <c r="C8" s="25">
        <v>3</v>
      </c>
      <c r="D8" s="29">
        <f>IFERROR(1/(1/COUNTIFS('Registro de riesgos'!$F$3:$F$102,3,'Registro de riesgos'!$G$3:$G$102,1)),"")</f>
      </c>
      <c r="E8" s="26">
        <f>IFERROR(1/(1/COUNTIFS('Registro de riesgos'!$F$3:$F$102,3,'Registro de riesgos'!$G$3:$G$102,2)),"")</f>
      </c>
      <c r="F8" s="26">
        <f>IFERROR(1/(1/COUNTIFS('Registro de riesgos'!$F$3:$F$102,3,'Registro de riesgos'!$G$3:$G$102,3)),"")</f>
      </c>
      <c r="G8" s="27">
        <f>IFERROR(1/(1/COUNTIFS('Registro de riesgos'!$F$3:$F$102,3,'Registro de riesgos'!$G$3:$G$102,4)),"")</f>
      </c>
      <c r="H8" s="28">
        <f>IFERROR(1/(1/COUNTIFS('Registro de riesgos'!$F$3:$F$102,3,'Registro de riesgos'!$G$3:$G$102,5)),"")</f>
      </c>
      <c r="J8" s="24"/>
      <c r="K8" s="25">
        <v>3</v>
      </c>
      <c r="L8" s="29">
        <f>IFERROR(1/(1/COUNTIFS('Registro de riesgos'!$K$3:$K$102,3,'Registro de riesgos'!$L$3:$L$102,1)),"")</f>
      </c>
      <c r="M8" s="26">
        <f>IFERROR(1/(1/COUNTIFS('Registro de riesgos'!$K$3:$K$102,3,'Registro de riesgos'!$L$3:$L$102,2)),"")</f>
      </c>
      <c r="N8" s="26">
        <f>IFERROR(1/(1/COUNTIFS('Registro de riesgos'!$K$3:$K$102,3,'Registro de riesgos'!$L$3:$L$102,3)),"")</f>
      </c>
      <c r="O8" s="27">
        <f>IFERROR(1/(1/COUNTIFS('Registro de riesgos'!$K$3:$K$102,3,'Registro de riesgos'!$L$3:$L$102,4)),"")</f>
      </c>
      <c r="P8" s="28">
        <f>IFERROR(1/(1/COUNTIFS('Registro de riesgos'!$K$3:$K$102,3,'Registro de riesgos'!$L$3:$L$102,5)),"")</f>
      </c>
    </row>
    <row r="9" ht="46" customHeight="1" spans="2:16" x14ac:dyDescent="0.25">
      <c r="B9" s="24"/>
      <c r="C9" s="25">
        <v>2</v>
      </c>
      <c r="D9" s="29">
        <f>IFERROR(1/(1/COUNTIFS('Registro de riesgos'!$F$3:$F$102,2,'Registro de riesgos'!$G$3:$G$102,1)),"")</f>
      </c>
      <c r="E9" s="29">
        <f>IFERROR(1/(1/COUNTIFS('Registro de riesgos'!$F$3:$F$102,2,'Registro de riesgos'!$G$3:$G$102,2)),"")</f>
      </c>
      <c r="F9" s="26">
        <f>IFERROR(1/(1/COUNTIFS('Registro de riesgos'!$F$3:$F$102,2,'Registro de riesgos'!$G$3:$G$102,3)),"")</f>
      </c>
      <c r="G9" s="26">
        <f>IFERROR(1/(1/COUNTIFS('Registro de riesgos'!$F$3:$F$102,2,'Registro de riesgos'!$G$3:$G$102,4)),"")</f>
      </c>
      <c r="H9" s="27">
        <f>IFERROR(1/(1/COUNTIFS('Registro de riesgos'!$F$3:$F$102,2,'Registro de riesgos'!$G$3:$G$102,5)),"")</f>
      </c>
      <c r="J9" s="24"/>
      <c r="K9" s="25">
        <v>2</v>
      </c>
      <c r="L9" s="29">
        <f>IFERROR(1/(1/COUNTIFS('Registro de riesgos'!$K$3:$K$102,2,'Registro de riesgos'!$L$3:$L$102,1)),"")</f>
      </c>
      <c r="M9" s="29">
        <f>IFERROR(1/(1/COUNTIFS('Registro de riesgos'!$K$3:$K$102,2,'Registro de riesgos'!$L$3:$L$102,2)),"")</f>
      </c>
      <c r="N9" s="26">
        <f>IFERROR(1/(1/COUNTIFS('Registro de riesgos'!$K$3:$K$102,2,'Registro de riesgos'!$L$3:$L$102,3)),"")</f>
      </c>
      <c r="O9" s="26">
        <f>IFERROR(1/(1/COUNTIFS('Registro de riesgos'!$K$3:$K$102,2,'Registro de riesgos'!$L$3:$L$102,4)),"")</f>
      </c>
      <c r="P9" s="27">
        <f>IFERROR(1/(1/COUNTIFS('Registro de riesgos'!$K$3:$K$102,2,'Registro de riesgos'!$L$3:$L$102,5)),"")</f>
      </c>
    </row>
    <row r="10" ht="46" customHeight="1" spans="2:16" x14ac:dyDescent="0.25">
      <c r="B10" s="24"/>
      <c r="C10" s="25">
        <v>1</v>
      </c>
      <c r="D10" s="29">
        <f>IFERROR(1/(1/COUNTIFS('Registro de riesgos'!$F$3:$F$102,1,'Registro de riesgos'!$G$3:$G$102,1)),"")</f>
      </c>
      <c r="E10" s="29">
        <f>IFERROR(1/(1/COUNTIFS('Registro de riesgos'!$F$3:$F$102,1,'Registro de riesgos'!$G$3:$G$102,2)),"")</f>
      </c>
      <c r="F10" s="29">
        <f>IFERROR(1/(1/COUNTIFS('Registro de riesgos'!$F$3:$F$102,1,'Registro de riesgos'!$G$3:$G$102,3)),"")</f>
      </c>
      <c r="G10" s="29">
        <f>IFERROR(1/(1/COUNTIFS('Registro de riesgos'!$F$3:$F$102,1,'Registro de riesgos'!$G$3:$G$102,4)),"")</f>
      </c>
      <c r="H10" s="26">
        <f>IFERROR(1/(1/COUNTIFS('Registro de riesgos'!$F$3:$F$102,1,'Registro de riesgos'!$G$3:$G$102,5)),"")</f>
      </c>
      <c r="J10" s="24"/>
      <c r="K10" s="25">
        <v>1</v>
      </c>
      <c r="L10" s="29">
        <f>IFERROR(1/(1/COUNTIFS('Registro de riesgos'!$K$3:$K$102,1,'Registro de riesgos'!$L$3:$L$102,1)),"")</f>
      </c>
      <c r="M10" s="29">
        <f>IFERROR(1/(1/COUNTIFS('Registro de riesgos'!$K$3:$K$102,1,'Registro de riesgos'!$L$3:$L$102,2)),"")</f>
      </c>
      <c r="N10" s="29">
        <f>IFERROR(1/(1/COUNTIFS('Registro de riesgos'!$K$3:$K$102,1,'Registro de riesgos'!$L$3:$L$102,3)),"")</f>
      </c>
      <c r="O10" s="29">
        <f>IFERROR(1/(1/COUNTIFS('Registro de riesgos'!$K$3:$K$102,1,'Registro de riesgos'!$L$3:$L$102,4)),"")</f>
      </c>
      <c r="P10" s="26">
        <f>IFERROR(1/(1/COUNTIFS('Registro de riesgos'!$K$3:$K$102,1,'Registro de riesgos'!$L$3:$L$102,5)),"")</f>
      </c>
    </row>
    <row r="11" spans="4:16" x14ac:dyDescent="0.25">
      <c r="D11" s="30">
        <v>1</v>
      </c>
      <c r="E11" s="30">
        <v>2</v>
      </c>
      <c r="F11" s="30">
        <v>3</v>
      </c>
      <c r="G11" s="30">
        <v>4</v>
      </c>
      <c r="H11" s="30">
        <v>5</v>
      </c>
      <c r="L11" s="30">
        <v>1</v>
      </c>
      <c r="M11" s="30">
        <v>2</v>
      </c>
      <c r="N11" s="30">
        <v>3</v>
      </c>
      <c r="O11" s="30">
        <v>4</v>
      </c>
      <c r="P11" s="30">
        <v>5</v>
      </c>
    </row>
    <row r="12" spans="4:16" x14ac:dyDescent="0.25">
      <c r="D12" s="30" t="s">
        <v>26</v>
      </c>
      <c r="E12" s="30"/>
      <c r="F12" s="30"/>
      <c r="G12" s="30"/>
      <c r="H12" s="30"/>
      <c r="L12" s="30" t="s">
        <v>26</v>
      </c>
      <c r="M12" s="30"/>
      <c r="N12" s="30"/>
      <c r="O12" s="30"/>
      <c r="P12" s="30"/>
    </row>
    <row r="15" spans="4:7" x14ac:dyDescent="0.25">
      <c r="D15" s="31" t="s">
        <v>116</v>
      </c>
      <c r="E15" s="32" t="s">
        <v>117</v>
      </c>
      <c r="F15" s="33" t="s">
        <v>118</v>
      </c>
      <c r="G15" s="34" t="s">
        <v>119</v>
      </c>
    </row>
  </sheetData>
  <mergeCells count="6">
    <mergeCell ref="B5:H5"/>
    <mergeCell ref="J5:P5"/>
    <mergeCell ref="B6:B10"/>
    <mergeCell ref="J6:J10"/>
    <mergeCell ref="D12:H12"/>
    <mergeCell ref="L12:P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usarla</vt:lpstr>
      <vt:lpstr>Escalas</vt:lpstr>
      <vt:lpstr>Registro de riesgos</vt:lpstr>
      <vt:lpstr>Matriz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GlobalSuite Solutions</dc:creator>
  <dc:title/>
  <dc:subject/>
  <dc:description/>
  <cp:keywords/>
  <cp:category/>
  <cp:lastModifiedBy>Unknown</cp:lastModifiedBy>
  <dcterms:created xsi:type="dcterms:W3CDTF">2026-10-15T14:09:40Z</dcterms:created>
  <dcterms:modified xsi:type="dcterms:W3CDTF">2026-10-15T14:09:40Z</dcterms:modified>
</cp:coreProperties>
</file>